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800" tabRatio="743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  <sheet name="CJV" sheetId="9" r:id="rId9"/>
  </sheets>
  <definedNames>
    <definedName name="_xlnm.Print_Area" localSheetId="8">'CJV'!$A$1:$I$14</definedName>
    <definedName name="_xlnm.Print_Area" localSheetId="0">'JS'!$A$1:$T$17</definedName>
    <definedName name="_xlnm.Print_Area" localSheetId="2">'QIN-LYG (KANSAI)'!$A$1:$O$21</definedName>
    <definedName name="_xlnm.Print_Area" localSheetId="3">'QIN-LYG (KANSAI) BAK'!$A$1:$K$38</definedName>
    <definedName name="_xlnm.Print_Area" localSheetId="1">'QIN-LYG(KANTO)'!$A$1:$L$20</definedName>
    <definedName name="_xlnm.Print_Area" localSheetId="5">'SHA(KANSAI)'!$A$1:$O$22</definedName>
    <definedName name="_xlnm.Print_Area" localSheetId="4">'SHA(KANTO)'!$A$1:$L$33</definedName>
    <definedName name="_xlnm.Print_Area" localSheetId="7">'XG-LK-DL (KANSAI)'!$A$1:$O$28</definedName>
    <definedName name="Z_29EAB4F7_217D_4BA1_9FF6_198B41752BB4_.wvu.PrintArea" localSheetId="0" hidden="1">'JS'!$A$1:$T$13</definedName>
    <definedName name="Z_29EAB4F7_217D_4BA1_9FF6_198B41752BB4_.wvu.PrintArea" localSheetId="2" hidden="1">'QIN-LYG (KANSAI)'!$A$1:$O$18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'QIN-LYG(KANTO)'!$A$1:$L$11</definedName>
    <definedName name="Z_29EAB4F7_217D_4BA1_9FF6_198B41752BB4_.wvu.PrintArea" localSheetId="7" hidden="1">'XG-LK-DL (KANSAI)'!$A$1:$O$12</definedName>
    <definedName name="Z_308CC5E2_31E9_417E_8F64_449A8A513A15_.wvu.PrintArea" localSheetId="0" hidden="1">'JS'!$A$1:$T$13</definedName>
    <definedName name="Z_308CC5E2_31E9_417E_8F64_449A8A513A15_.wvu.PrintArea" localSheetId="2" hidden="1">'QIN-LYG (KANSAI)'!$A$1:$O$18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'QIN-LYG(KANTO)'!$A$1:$L$11</definedName>
    <definedName name="Z_308CC5E2_31E9_417E_8F64_449A8A513A15_.wvu.PrintArea" localSheetId="7" hidden="1">'XG-LK-DL (KANSAI)'!$A$1:$O$12</definedName>
    <definedName name="Z_30B2C89B_B97F_4E7A_A4EA_2E35F086F222_.wvu.PrintArea" localSheetId="0" hidden="1">'JS'!$A$1:$T$13</definedName>
    <definedName name="Z_30B2C89B_B97F_4E7A_A4EA_2E35F086F222_.wvu.PrintArea" localSheetId="2" hidden="1">'QIN-LYG (KANSAI)'!$A$1:$O$18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'QIN-LYG(KANTO)'!$A$1:$L$11</definedName>
    <definedName name="Z_30B2C89B_B97F_4E7A_A4EA_2E35F086F222_.wvu.PrintArea" localSheetId="7" hidden="1">'XG-LK-DL (KANSAI)'!$A$1:$O$12</definedName>
    <definedName name="Z_60984E3B_D211_4353_B82B_5E467E857CFB_.wvu.PrintArea" localSheetId="0" hidden="1">'JS'!$A$1:$T$13</definedName>
    <definedName name="Z_60984E3B_D211_4353_B82B_5E467E857CFB_.wvu.PrintArea" localSheetId="2" hidden="1">'QIN-LYG (KANSAI)'!$A$1:$O$18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'QIN-LYG(KANTO)'!$A$1:$L$11</definedName>
    <definedName name="Z_60984E3B_D211_4353_B82B_5E467E857CFB_.wvu.PrintArea" localSheetId="7" hidden="1">'XG-LK-DL (KANSAI)'!$A$1:$O$12</definedName>
    <definedName name="Z_93A40525_490F_4CB2_B07A_529D77C437E1_.wvu.PrintArea" localSheetId="0" hidden="1">'JS'!$A$1:$T$13</definedName>
    <definedName name="Z_93A40525_490F_4CB2_B07A_529D77C437E1_.wvu.PrintArea" localSheetId="2" hidden="1">'QIN-LYG (KANSAI)'!$A$1:$O$18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'QIN-LYG(KANTO)'!$A$1:$L$11</definedName>
    <definedName name="Z_93A40525_490F_4CB2_B07A_529D77C437E1_.wvu.PrintArea" localSheetId="7" hidden="1">'XG-LK-DL (KANSAI)'!$A$1:$O$12</definedName>
    <definedName name="Z_E403741B_327B_4E74_8875_94B92A5EFA23_.wvu.PrintArea" localSheetId="0" hidden="1">'JS'!$A$1:$T$13</definedName>
    <definedName name="Z_E403741B_327B_4E74_8875_94B92A5EFA23_.wvu.PrintArea" localSheetId="2" hidden="1">'QIN-LYG (KANSAI)'!$A$1:$O$18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'QIN-LYG(KANTO)'!$A$1:$L$11</definedName>
    <definedName name="Z_E403741B_327B_4E74_8875_94B92A5EFA23_.wvu.PrintArea" localSheetId="7" hidden="1">'XG-LK-DL (KANSAI)'!$A$1:$O$12</definedName>
  </definedNames>
  <calcPr fullCalcOnLoad="1"/>
</workbook>
</file>

<file path=xl/sharedStrings.xml><?xml version="1.0" encoding="utf-8"?>
<sst xmlns="http://schemas.openxmlformats.org/spreadsheetml/2006/main" count="1119" uniqueCount="377">
  <si>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</si>
  <si>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</si>
  <si>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</si>
  <si>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</si>
  <si>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</si>
  <si>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</si>
  <si>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</si>
  <si>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</si>
  <si>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</si>
  <si>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</si>
  <si>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</si>
  <si>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</si>
  <si>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</si>
  <si>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</si>
  <si>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</si>
  <si>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</si>
  <si>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</si>
  <si>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（月-月）</t>
  </si>
  <si>
    <t xml:space="preserve">     SHIPPING SCHEDULE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</si>
  <si>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</si>
  <si>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</si>
  <si>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</si>
  <si>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</si>
  <si>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</si>
  <si>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</si>
  <si>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</si>
  <si>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</si>
  <si>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</si>
  <si>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</si>
  <si>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</si>
  <si>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</si>
  <si>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>（月-火）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</si>
  <si>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</si>
  <si>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</si>
  <si>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</si>
  <si>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</si>
  <si>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SHIPPING SCHEDULE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</si>
  <si>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</si>
  <si>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</si>
  <si>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</si>
  <si>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</si>
  <si>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</si>
  <si>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</si>
  <si>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</si>
  <si>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</si>
  <si>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</si>
  <si>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</si>
  <si>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</si>
  <si>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</si>
  <si>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</si>
  <si>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</si>
  <si>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 xml:space="preserve">  SINOTRANS CONTAINER LINES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</si>
  <si>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</si>
  <si>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</si>
  <si>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</si>
  <si>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</si>
  <si>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</si>
  <si>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</si>
  <si>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(火)</t>
  </si>
  <si>
    <t>(金) QQCT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</si>
  <si>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</si>
  <si>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</si>
  <si>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</si>
  <si>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</si>
  <si>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</si>
  <si>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</si>
  <si>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</si>
  <si>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</si>
  <si>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</si>
  <si>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</si>
  <si>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</si>
  <si>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</si>
  <si>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</si>
  <si>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</si>
  <si>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</si>
  <si>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</si>
  <si>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</si>
  <si>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</si>
  <si>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</si>
  <si>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</si>
  <si>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</si>
  <si>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</si>
  <si>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</si>
  <si>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</si>
  <si>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</si>
  <si>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</si>
  <si>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</si>
  <si>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</si>
  <si>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</si>
  <si>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</si>
  <si>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</si>
  <si>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</si>
  <si>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</si>
  <si>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</si>
  <si>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</si>
  <si>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</si>
  <si>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</si>
  <si>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</si>
  <si>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 xml:space="preserve">     +A1:O33       </t>
  </si>
  <si>
    <t>(CJV)</t>
  </si>
  <si>
    <t>(SITC)</t>
  </si>
  <si>
    <r>
      <t>JAPAN(</t>
    </r>
    <r>
      <rPr>
        <b/>
        <sz val="9"/>
        <rFont val="ＭＳ Ｐゴシック"/>
        <family val="3"/>
      </rPr>
      <t>大阪・神戸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SHANGHAI - XIAMEN - HOCHIMINH </t>
    </r>
    <r>
      <rPr>
        <b/>
        <sz val="9"/>
        <rFont val="ＭＳ Ｐゴシック"/>
        <family val="3"/>
      </rPr>
      <t>サービス</t>
    </r>
  </si>
  <si>
    <t>(SNL)</t>
  </si>
  <si>
    <t>(SJJ)</t>
  </si>
  <si>
    <t>(SKS7)</t>
  </si>
  <si>
    <t>(NA1)</t>
  </si>
  <si>
    <t>(SKS2)</t>
  </si>
  <si>
    <t>(SKY1)</t>
  </si>
  <si>
    <t>(LQNG1)</t>
  </si>
  <si>
    <t>(LQKT1)</t>
  </si>
  <si>
    <t>(LQKS1)</t>
  </si>
  <si>
    <t>(QKSY1)</t>
  </si>
  <si>
    <t>(QA2)</t>
  </si>
  <si>
    <t>(SKT5)</t>
  </si>
  <si>
    <t>(SNG7)</t>
  </si>
  <si>
    <t>(NKT1)</t>
  </si>
  <si>
    <t>(NJW2)</t>
  </si>
  <si>
    <t>(SKT4)</t>
  </si>
  <si>
    <t>(SNG5)</t>
  </si>
  <si>
    <t>(NCKT1)</t>
  </si>
  <si>
    <t>(NCKT2)</t>
  </si>
  <si>
    <t>大阪</t>
  </si>
  <si>
    <t>(NCKS1)</t>
  </si>
  <si>
    <t>(NCKS2)</t>
  </si>
  <si>
    <t>(NCKS3)</t>
  </si>
  <si>
    <t>(NCKY1)</t>
  </si>
  <si>
    <t>-</t>
  </si>
  <si>
    <t>SINOTRANS BEIJING</t>
  </si>
  <si>
    <t>SITC MOJI</t>
  </si>
  <si>
    <t>GREEN HORIZON</t>
  </si>
  <si>
    <t>EPONYMA</t>
  </si>
  <si>
    <t>HANSA STEINBURG</t>
  </si>
  <si>
    <t>SINOTRANS BANGKOK</t>
  </si>
  <si>
    <t>SINOTRANS KEELUNG</t>
  </si>
  <si>
    <t>(SKT2)</t>
  </si>
  <si>
    <t>SITC DALIAN</t>
  </si>
  <si>
    <t>(SKT7)</t>
  </si>
  <si>
    <t>WES SINA</t>
  </si>
  <si>
    <t>CONTESSA</t>
  </si>
  <si>
    <t>TIGER LIANYUNGANG</t>
  </si>
  <si>
    <t>TIGER LIANYUNGANG</t>
  </si>
  <si>
    <t>SNL NANJING</t>
  </si>
  <si>
    <t>SINOTRANS SHANGHAI</t>
  </si>
  <si>
    <t>SINOTRANS OSAKA</t>
  </si>
  <si>
    <t>SHI SHANG 18</t>
  </si>
  <si>
    <t>SITC SHANGDE</t>
  </si>
  <si>
    <t>SINOTRANS DALIAN</t>
  </si>
  <si>
    <t>SIRI BHUM</t>
  </si>
  <si>
    <t>APOLLON D</t>
  </si>
  <si>
    <t>CONSIGNIA</t>
  </si>
  <si>
    <t>SITC SHIDAO</t>
  </si>
  <si>
    <t>DONG HAI</t>
  </si>
  <si>
    <t>SINOTRANS QINGDAO</t>
  </si>
  <si>
    <t>SITC OSAKA</t>
  </si>
  <si>
    <t>(NJ1)</t>
  </si>
  <si>
    <t>HAI LIAN SHENG</t>
  </si>
  <si>
    <t>SINOTRANS HONG KONG</t>
  </si>
  <si>
    <t>SNL NANJING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</si>
  <si>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ZHANGJIAGANG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</si>
  <si>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t>QING YUN HE</t>
  </si>
  <si>
    <t>COSCO KIKU</t>
  </si>
  <si>
    <t>SITC NAGOYA</t>
  </si>
  <si>
    <t>12/29</t>
  </si>
  <si>
    <t>1/04-04</t>
  </si>
  <si>
    <t>12/29</t>
  </si>
  <si>
    <t>1/05</t>
  </si>
  <si>
    <t>12/30-30</t>
  </si>
  <si>
    <t>2402S</t>
  </si>
  <si>
    <t>12/27-28</t>
  </si>
  <si>
    <t>12/28-29</t>
  </si>
  <si>
    <t>2352E/W</t>
  </si>
  <si>
    <t>12/31-31</t>
  </si>
  <si>
    <t>12/31-1/01</t>
  </si>
  <si>
    <t>2326E/W</t>
  </si>
  <si>
    <t>12/28-28</t>
  </si>
  <si>
    <t>172/W</t>
  </si>
  <si>
    <t>12/29-30</t>
  </si>
  <si>
    <t>2327N</t>
  </si>
  <si>
    <t>1/04-04</t>
  </si>
  <si>
    <t>1/04-05</t>
  </si>
  <si>
    <t>2327E/2327W</t>
  </si>
  <si>
    <t>1/02-02</t>
  </si>
  <si>
    <t>1/01-02</t>
  </si>
  <si>
    <t>1/11-11</t>
  </si>
  <si>
    <t>1/11-12</t>
  </si>
  <si>
    <t>015E/W</t>
  </si>
  <si>
    <t>1/01-01</t>
  </si>
  <si>
    <t>1/01-02</t>
  </si>
  <si>
    <t>628E/W</t>
  </si>
  <si>
    <t>103E/W</t>
  </si>
  <si>
    <t>1/02-03</t>
  </si>
  <si>
    <t>1/03-03</t>
  </si>
  <si>
    <t>2401N/2402S</t>
  </si>
  <si>
    <t>1/05-05</t>
  </si>
  <si>
    <t>1/06-06</t>
  </si>
  <si>
    <t>1/06-07</t>
  </si>
  <si>
    <t>1/07-07</t>
  </si>
  <si>
    <t>1/02-02</t>
  </si>
  <si>
    <t>1/03-04</t>
  </si>
  <si>
    <t>1/04-05</t>
  </si>
  <si>
    <t>1/07-/08</t>
  </si>
  <si>
    <t>2330N/2331S</t>
  </si>
  <si>
    <t>341E/W</t>
  </si>
  <si>
    <t>1/01-01</t>
  </si>
  <si>
    <t>2328S</t>
  </si>
  <si>
    <t>264E/W</t>
  </si>
  <si>
    <t>2370E/2401W</t>
  </si>
  <si>
    <t>2330N/2331S</t>
  </si>
  <si>
    <r>
      <t xml:space="preserve">1/02-02
</t>
    </r>
    <r>
      <rPr>
        <sz val="9"/>
        <rFont val="ＭＳ Ｐゴシック"/>
        <family val="3"/>
      </rPr>
      <t>日新</t>
    </r>
    <r>
      <rPr>
        <sz val="9"/>
        <rFont val="Arial"/>
        <family val="2"/>
      </rPr>
      <t>P-14</t>
    </r>
  </si>
  <si>
    <t>1/12</t>
  </si>
  <si>
    <r>
      <t xml:space="preserve">1/01-02
</t>
    </r>
    <r>
      <rPr>
        <sz val="9"/>
        <rFont val="ＭＳ Ｐゴシック"/>
        <family val="3"/>
      </rPr>
      <t>夢洲</t>
    </r>
  </si>
  <si>
    <t>2389E/2390W</t>
  </si>
  <si>
    <t>142E/W</t>
  </si>
  <si>
    <t>118E/W</t>
  </si>
  <si>
    <t>249E/W</t>
  </si>
  <si>
    <t>1/04-04</t>
  </si>
  <si>
    <t>1/05-06</t>
  </si>
  <si>
    <t>2401E/W</t>
  </si>
  <si>
    <t>2352E/W</t>
  </si>
  <si>
    <t>102E/W</t>
  </si>
  <si>
    <t>1/02-03</t>
  </si>
  <si>
    <t>2327E/2327W</t>
  </si>
  <si>
    <t>1/03-03</t>
  </si>
  <si>
    <t>1/02-02</t>
  </si>
  <si>
    <t>1/01-02</t>
  </si>
  <si>
    <t>1/05-05</t>
  </si>
  <si>
    <t>2335E/2335W</t>
  </si>
  <si>
    <r>
      <t xml:space="preserve">1/10-10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</si>
  <si>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1/10-10</t>
  </si>
  <si>
    <t>1/12-12</t>
  </si>
  <si>
    <t>1/18-19</t>
  </si>
  <si>
    <t>1/09-09</t>
  </si>
  <si>
    <t>1/08-09</t>
  </si>
  <si>
    <t>1/16-17</t>
  </si>
  <si>
    <t>1/03-03</t>
  </si>
  <si>
    <t>CY OPEN</t>
  </si>
  <si>
    <t>CY CUT</t>
  </si>
  <si>
    <t>CFS CUT</t>
  </si>
  <si>
    <t>CY OPEN</t>
  </si>
  <si>
    <t>CY CUT</t>
  </si>
  <si>
    <t>SINOTRANS KAOHSIUNG</t>
  </si>
  <si>
    <t>2401E/W</t>
  </si>
  <si>
    <t xml:space="preserve">1/09-10
</t>
  </si>
  <si>
    <t>1/08-09</t>
  </si>
  <si>
    <t>119E/W</t>
  </si>
  <si>
    <t>2402E/W</t>
  </si>
  <si>
    <t>120E/W</t>
  </si>
  <si>
    <t>SITC YOKKAICHI</t>
  </si>
  <si>
    <t>2333N</t>
  </si>
  <si>
    <t>1/15-16</t>
  </si>
  <si>
    <t xml:space="preserve">1/02-03
</t>
  </si>
  <si>
    <t xml:space="preserve">1/07-08
</t>
  </si>
  <si>
    <t>016E/W</t>
  </si>
  <si>
    <t>1/08-08</t>
  </si>
  <si>
    <t>629E/W</t>
  </si>
  <si>
    <t>1/09-10</t>
  </si>
  <si>
    <t>1/10-10</t>
  </si>
  <si>
    <t>104E/W</t>
  </si>
  <si>
    <t>1/12-12</t>
  </si>
  <si>
    <t>1/13-13</t>
  </si>
  <si>
    <t>1/13-14</t>
  </si>
  <si>
    <t>1/09-09</t>
  </si>
  <si>
    <t>1/10-11</t>
  </si>
  <si>
    <t>1/11-12</t>
  </si>
  <si>
    <t xml:space="preserve">1/14-15
</t>
  </si>
  <si>
    <t>1/14-14</t>
  </si>
  <si>
    <t>1/14-15</t>
  </si>
  <si>
    <t>1/15-15</t>
  </si>
  <si>
    <t>1/16-17</t>
  </si>
  <si>
    <t>1/17-17</t>
  </si>
  <si>
    <t>1/16-16</t>
  </si>
  <si>
    <t>017E/W</t>
  </si>
  <si>
    <t>2401E/2402W</t>
  </si>
  <si>
    <t>630E/W</t>
  </si>
  <si>
    <t xml:space="preserve">1/01-02
</t>
  </si>
  <si>
    <r>
      <t xml:space="preserve">1/02-02
</t>
    </r>
  </si>
  <si>
    <r>
      <t xml:space="preserve">1/03-04
</t>
    </r>
  </si>
  <si>
    <r>
      <t xml:space="preserve">1/04-04
</t>
    </r>
  </si>
  <si>
    <t xml:space="preserve">1/05-05
</t>
  </si>
  <si>
    <r>
      <t xml:space="preserve">1/08-09
</t>
    </r>
  </si>
  <si>
    <r>
      <t xml:space="preserve">1/09-09
</t>
    </r>
  </si>
  <si>
    <t>1/08-08</t>
  </si>
  <si>
    <r>
      <t xml:space="preserve">1/10-11
</t>
    </r>
  </si>
  <si>
    <r>
      <t xml:space="preserve">1/11-11
</t>
    </r>
  </si>
  <si>
    <t xml:space="preserve">1/12-12
</t>
  </si>
  <si>
    <t>1/09-10</t>
  </si>
  <si>
    <r>
      <t xml:space="preserve">1/15-16
</t>
    </r>
  </si>
  <si>
    <r>
      <t xml:space="preserve">1/16-16
</t>
    </r>
  </si>
  <si>
    <t>265E/W</t>
  </si>
  <si>
    <t>342E/W</t>
  </si>
  <si>
    <t>2403E/W</t>
  </si>
  <si>
    <t>1/15-15</t>
  </si>
  <si>
    <t>1/15-16</t>
  </si>
  <si>
    <t>173E/W</t>
  </si>
  <si>
    <t>1/11-11</t>
  </si>
  <si>
    <t>1/12-13</t>
  </si>
  <si>
    <t>2402E/W</t>
  </si>
  <si>
    <t>103E/W</t>
  </si>
  <si>
    <r>
      <t>1/02-03</t>
    </r>
    <r>
      <rPr>
        <sz val="8.5"/>
        <rFont val="ＭＳ Ｐゴシック"/>
        <family val="3"/>
      </rPr>
      <t>　</t>
    </r>
    <r>
      <rPr>
        <sz val="8.5"/>
        <rFont val="Arial"/>
        <family val="2"/>
      </rPr>
      <t xml:space="preserve">           </t>
    </r>
  </si>
  <si>
    <r>
      <t>1/09-09</t>
    </r>
  </si>
  <si>
    <t>104E/W</t>
  </si>
  <si>
    <t>1/16-16</t>
  </si>
  <si>
    <r>
      <t>* CY CUT 12/29</t>
    </r>
    <r>
      <rPr>
        <b/>
        <sz val="12"/>
        <color indexed="10"/>
        <rFont val="ＭＳ Ｐゴシック"/>
        <family val="3"/>
      </rPr>
      <t>の本船は　</t>
    </r>
    <r>
      <rPr>
        <b/>
        <sz val="12"/>
        <color indexed="10"/>
        <rFont val="Arial"/>
        <family val="2"/>
      </rPr>
      <t>DOC CUT 12/28</t>
    </r>
    <r>
      <rPr>
        <b/>
        <sz val="12"/>
        <color indexed="10"/>
        <rFont val="ＭＳ Ｐゴシック"/>
        <family val="3"/>
      </rPr>
      <t>と致します。</t>
    </r>
  </si>
  <si>
    <r>
      <t>1/10-10</t>
    </r>
  </si>
  <si>
    <t>1/09</t>
  </si>
  <si>
    <t>143E/W</t>
  </si>
  <si>
    <r>
      <t>1/15-16</t>
    </r>
  </si>
  <si>
    <r>
      <t>1/01-01</t>
    </r>
  </si>
  <si>
    <r>
      <t>1/01-01</t>
    </r>
  </si>
  <si>
    <r>
      <t>1/01-02</t>
    </r>
  </si>
  <si>
    <r>
      <t>1/08-09</t>
    </r>
  </si>
  <si>
    <t>1/12</t>
  </si>
  <si>
    <t>1/15</t>
  </si>
  <si>
    <r>
      <t xml:space="preserve">1/08-09
</t>
    </r>
    <r>
      <rPr>
        <sz val="9"/>
        <rFont val="ＭＳ Ｐゴシック"/>
        <family val="3"/>
      </rPr>
      <t>夢洲</t>
    </r>
  </si>
  <si>
    <r>
      <t xml:space="preserve">1/09-09
</t>
    </r>
    <r>
      <rPr>
        <sz val="9"/>
        <rFont val="ＭＳ Ｐゴシック"/>
        <family val="3"/>
      </rPr>
      <t>日新</t>
    </r>
    <r>
      <rPr>
        <sz val="9"/>
        <rFont val="Arial"/>
        <family val="2"/>
      </rPr>
      <t>P-14</t>
    </r>
  </si>
  <si>
    <t>2319N/2320S</t>
  </si>
  <si>
    <r>
      <t xml:space="preserve">1/15-16
</t>
    </r>
    <r>
      <rPr>
        <b/>
        <sz val="9"/>
        <rFont val="ＭＳ Ｐゴシック"/>
        <family val="3"/>
      </rPr>
      <t>辰巳商会</t>
    </r>
    <r>
      <rPr>
        <b/>
        <sz val="9"/>
        <rFont val="Arial"/>
        <family val="2"/>
      </rPr>
      <t>C-1</t>
    </r>
  </si>
  <si>
    <r>
      <t xml:space="preserve">1/16-16
</t>
    </r>
    <r>
      <rPr>
        <b/>
        <sz val="9"/>
        <rFont val="ＭＳ Ｐゴシック"/>
        <family val="3"/>
      </rPr>
      <t>日新</t>
    </r>
    <r>
      <rPr>
        <b/>
        <sz val="9"/>
        <rFont val="Arial"/>
        <family val="2"/>
      </rPr>
      <t>P-14</t>
    </r>
  </si>
  <si>
    <t>HAI LIAN SHENG</t>
  </si>
  <si>
    <t>1/17-17</t>
  </si>
  <si>
    <t>12/22</t>
  </si>
  <si>
    <t>12/28</t>
  </si>
  <si>
    <t>DRY 12/21
REF 12/28</t>
  </si>
  <si>
    <t>12/23</t>
  </si>
  <si>
    <t>1/5</t>
  </si>
  <si>
    <t>12/26</t>
  </si>
  <si>
    <t>DRY 12/29
REF 1/9</t>
  </si>
  <si>
    <t>1/11</t>
  </si>
  <si>
    <t>DRY12/21         REF 12/28</t>
  </si>
  <si>
    <t>DRY1/9         REF1/12</t>
  </si>
  <si>
    <t xml:space="preserve">1/16                 </t>
  </si>
  <si>
    <t>DRY12/20        REF12/25</t>
  </si>
  <si>
    <t>DRY12/21        REF12/28</t>
  </si>
  <si>
    <t>MITRA BHUM</t>
  </si>
  <si>
    <t>SITC KEELUNG</t>
  </si>
  <si>
    <t>ASIATIC QUEST</t>
  </si>
  <si>
    <t>12/25</t>
  </si>
  <si>
    <t>12/27</t>
  </si>
  <si>
    <t>1/16 AM</t>
  </si>
  <si>
    <t>12/25</t>
  </si>
  <si>
    <t>12/21</t>
  </si>
  <si>
    <t>12/28</t>
  </si>
  <si>
    <t>1/10</t>
  </si>
  <si>
    <t>1/11</t>
  </si>
  <si>
    <t>AS SERENA</t>
  </si>
  <si>
    <t>2351N/2402S</t>
  </si>
  <si>
    <t>AS SERENA</t>
  </si>
  <si>
    <t>2351N/2402S</t>
  </si>
  <si>
    <t>未定</t>
  </si>
  <si>
    <t>未定</t>
  </si>
  <si>
    <t>12/21</t>
  </si>
  <si>
    <t>1/10</t>
  </si>
  <si>
    <t>1/15</t>
  </si>
  <si>
    <t>2401E/2401W</t>
  </si>
  <si>
    <r>
      <t xml:space="preserve">1/03-03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</si>
  <si>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SITC OSAKA</t>
  </si>
  <si>
    <t>2402S</t>
  </si>
  <si>
    <t>12/30</t>
  </si>
  <si>
    <t>1/06</t>
  </si>
  <si>
    <t>DRY 12/27
REF 1/05</t>
  </si>
  <si>
    <t>DRY 12/25
REF 1/05</t>
  </si>
  <si>
    <t>1/09</t>
  </si>
  <si>
    <t>1/06</t>
  </si>
  <si>
    <t>1/05</t>
  </si>
  <si>
    <t>DRY12/28        REF1/05</t>
  </si>
  <si>
    <t>SITC GUANGXI</t>
  </si>
  <si>
    <t>SITC LIDE</t>
  </si>
  <si>
    <t>1/16</t>
  </si>
  <si>
    <t>2403E/2404W</t>
  </si>
  <si>
    <t>SITC FUJIAN</t>
  </si>
  <si>
    <t>SITC SENDAI</t>
  </si>
  <si>
    <t>2364E/W</t>
  </si>
  <si>
    <t>DRY 1/05
REF 1/12</t>
  </si>
  <si>
    <t>12/23</t>
  </si>
  <si>
    <t>343E/W</t>
  </si>
  <si>
    <t>12/30</t>
  </si>
  <si>
    <t>2352W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</si>
</sst>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000&quot;E&quot;"/>
    <numFmt numFmtId="199" formatCode="000&quot;W&quot;"/>
    <numFmt numFmtId="200" formatCode="mm/dd/yy;@"/>
    <numFmt numFmtId="201" formatCode="[$]ggge&quot;年&quot;m&quot;月&quot;d&quot;日&quot;;@"/>
    <numFmt numFmtId="202" formatCode="[$]gge&quot;年&quot;m&quot;月&quot;d&quot;日&quot;;@"/>
  </numFmts>
  <fonts count="133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6"/>
      <name val="HG創英角ｺﾞｼｯｸUB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7.5"/>
      <name val="ＭＳ Ｐゴシック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b/>
      <sz val="11"/>
      <name val="ＭＳ �ႴシッႯ"/>
      <family val="3"/>
    </font>
    <font>
      <sz val="12"/>
      <name val="宋体"/>
      <family val="0"/>
    </font>
    <font>
      <sz val="9"/>
      <color indexed="10"/>
      <name val="ＭＳ Ｐゴシック"/>
      <family val="3"/>
    </font>
    <font>
      <sz val="7.5"/>
      <name val="Arial Black"/>
      <family val="2"/>
    </font>
    <font>
      <b/>
      <sz val="12"/>
      <color indexed="10"/>
      <name val="ＭＳ Ｐゴシック"/>
      <family val="3"/>
    </font>
    <font>
      <b/>
      <sz val="12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ＭＳ �ႴシッႯ"/>
      <family val="3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ＭＳ Ｐゴシック"/>
      <family val="3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sz val="11"/>
      <color theme="1"/>
      <name val="ＭＳ �ႴシッႯ"/>
      <family val="3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b/>
      <sz val="12"/>
      <color rgb="FFFF0000"/>
      <name val="Arial"/>
      <family val="2"/>
    </font>
    <font>
      <sz val="9"/>
      <color theme="1"/>
      <name val="ＭＳ Ｐゴシック"/>
      <family val="3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1" applyNumberFormat="0" applyAlignment="0" applyProtection="0"/>
    <xf numFmtId="0" fontId="100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01" fillId="0" borderId="3" applyNumberFormat="0" applyFill="0" applyAlignment="0" applyProtection="0"/>
    <xf numFmtId="0" fontId="102" fillId="28" borderId="0" applyNumberFormat="0" applyBorder="0" applyAlignment="0" applyProtection="0"/>
    <xf numFmtId="0" fontId="103" fillId="29" borderId="4" applyNumberFormat="0" applyAlignment="0" applyProtection="0"/>
    <xf numFmtId="0" fontId="10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0" fontId="109" fillId="29" borderId="9" applyNumberFormat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 vertical="center"/>
      <protection/>
    </xf>
    <xf numFmtId="0" fontId="8" fillId="0" borderId="0" applyNumberFormat="0" applyFill="0" applyBorder="0" applyAlignment="0" applyProtection="0"/>
    <xf numFmtId="0" fontId="112" fillId="31" borderId="0" applyNumberFormat="0" applyBorder="0" applyAlignment="0" applyProtection="0"/>
  </cellStyleXfs>
  <cellXfs count="772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0" xfId="43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14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43" applyFont="1" applyAlignment="1" applyProtection="1">
      <alignment vertical="center"/>
      <protection/>
    </xf>
    <xf numFmtId="0" fontId="42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 wrapText="1"/>
    </xf>
    <xf numFmtId="0" fontId="113" fillId="32" borderId="0" xfId="0" applyFont="1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18" fillId="0" borderId="14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32" xfId="0" applyNumberFormat="1" applyFont="1" applyFill="1" applyBorder="1" applyAlignment="1">
      <alignment horizontal="right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14" fillId="0" borderId="0" xfId="0" applyFont="1" applyFill="1" applyAlignment="1">
      <alignment/>
    </xf>
    <xf numFmtId="0" fontId="115" fillId="0" borderId="0" xfId="0" applyFont="1" applyFill="1" applyAlignment="1">
      <alignment/>
    </xf>
    <xf numFmtId="190" fontId="116" fillId="0" borderId="0" xfId="0" applyNumberFormat="1" applyFont="1" applyFill="1" applyAlignment="1">
      <alignment/>
    </xf>
    <xf numFmtId="0" fontId="114" fillId="0" borderId="0" xfId="0" applyFont="1" applyFill="1" applyAlignment="1">
      <alignment wrapText="1"/>
    </xf>
    <xf numFmtId="0" fontId="116" fillId="0" borderId="0" xfId="0" applyFont="1" applyFill="1" applyAlignment="1">
      <alignment wrapText="1"/>
    </xf>
    <xf numFmtId="0" fontId="116" fillId="0" borderId="0" xfId="0" applyFont="1" applyFill="1" applyAlignment="1">
      <alignment/>
    </xf>
    <xf numFmtId="191" fontId="116" fillId="0" borderId="0" xfId="0" applyNumberFormat="1" applyFont="1" applyFill="1" applyAlignment="1">
      <alignment/>
    </xf>
    <xf numFmtId="0" fontId="117" fillId="0" borderId="0" xfId="0" applyFont="1" applyFill="1" applyAlignment="1">
      <alignment horizontal="center"/>
    </xf>
    <xf numFmtId="190" fontId="118" fillId="0" borderId="0" xfId="0" applyNumberFormat="1" applyFont="1" applyFill="1" applyAlignment="1">
      <alignment/>
    </xf>
    <xf numFmtId="0" fontId="118" fillId="0" borderId="0" xfId="0" applyFont="1" applyFill="1" applyAlignment="1">
      <alignment wrapText="1"/>
    </xf>
    <xf numFmtId="0" fontId="117" fillId="0" borderId="0" xfId="0" applyFont="1" applyFill="1" applyAlignment="1">
      <alignment horizontal="center" wrapText="1"/>
    </xf>
    <xf numFmtId="190" fontId="6" fillId="0" borderId="32" xfId="0" applyNumberFormat="1" applyFont="1" applyFill="1" applyBorder="1" applyAlignment="1">
      <alignment/>
    </xf>
    <xf numFmtId="190" fontId="4" fillId="0" borderId="34" xfId="0" applyNumberFormat="1" applyFont="1" applyFill="1" applyBorder="1" applyAlignment="1">
      <alignment horizontal="center" vertical="center"/>
    </xf>
    <xf numFmtId="190" fontId="4" fillId="0" borderId="30" xfId="0" applyNumberFormat="1" applyFont="1" applyFill="1" applyBorder="1" applyAlignment="1">
      <alignment horizontal="center" vertical="center"/>
    </xf>
    <xf numFmtId="190" fontId="10" fillId="0" borderId="30" xfId="0" applyNumberFormat="1" applyFont="1" applyFill="1" applyBorder="1" applyAlignment="1">
      <alignment horizontal="center" vertical="center"/>
    </xf>
    <xf numFmtId="190" fontId="4" fillId="33" borderId="39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191" fontId="13" fillId="0" borderId="44" xfId="0" applyNumberFormat="1" applyFont="1" applyFill="1" applyBorder="1" applyAlignment="1">
      <alignment horizontal="center" vertical="center"/>
    </xf>
    <xf numFmtId="191" fontId="13" fillId="33" borderId="45" xfId="0" applyNumberFormat="1" applyFont="1" applyFill="1" applyBorder="1" applyAlignment="1">
      <alignment horizontal="center" vertical="center"/>
    </xf>
    <xf numFmtId="0" fontId="13" fillId="33" borderId="46" xfId="0" applyNumberFormat="1" applyFont="1" applyFill="1" applyBorder="1" applyAlignment="1">
      <alignment horizontal="center" vertical="center" wrapText="1"/>
    </xf>
    <xf numFmtId="191" fontId="13" fillId="33" borderId="46" xfId="0" applyNumberFormat="1" applyFont="1" applyFill="1" applyBorder="1" applyAlignment="1">
      <alignment horizontal="center" vertical="center" wrapText="1" shrinkToFit="1"/>
    </xf>
    <xf numFmtId="191" fontId="13" fillId="33" borderId="44" xfId="0" applyNumberFormat="1" applyFont="1" applyFill="1" applyBorder="1" applyAlignment="1">
      <alignment horizontal="center" vertical="center" wrapText="1"/>
    </xf>
    <xf numFmtId="191" fontId="13" fillId="33" borderId="47" xfId="0" applyNumberFormat="1" applyFont="1" applyFill="1" applyBorder="1" applyAlignment="1">
      <alignment horizontal="center" vertical="center" wrapText="1"/>
    </xf>
    <xf numFmtId="191" fontId="13" fillId="33" borderId="48" xfId="0" applyNumberFormat="1" applyFont="1" applyFill="1" applyBorder="1" applyAlignment="1">
      <alignment horizontal="center" vertical="center" wrapText="1"/>
    </xf>
    <xf numFmtId="191" fontId="13" fillId="0" borderId="49" xfId="0" applyNumberFormat="1" applyFont="1" applyFill="1" applyBorder="1" applyAlignment="1">
      <alignment horizontal="center" vertical="center" wrapText="1"/>
    </xf>
    <xf numFmtId="190" fontId="18" fillId="33" borderId="30" xfId="0" applyNumberFormat="1" applyFont="1" applyFill="1" applyBorder="1" applyAlignment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191" fontId="18" fillId="33" borderId="36" xfId="0" applyNumberFormat="1" applyFont="1" applyFill="1" applyBorder="1" applyAlignment="1">
      <alignment horizontal="center" vertical="center" wrapText="1"/>
    </xf>
    <xf numFmtId="191" fontId="18" fillId="33" borderId="30" xfId="0" applyNumberFormat="1" applyFont="1" applyFill="1" applyBorder="1" applyAlignment="1">
      <alignment horizontal="center" vertical="center" wrapText="1"/>
    </xf>
    <xf numFmtId="191" fontId="18" fillId="33" borderId="50" xfId="0" applyNumberFormat="1" applyFont="1" applyFill="1" applyBorder="1" applyAlignment="1">
      <alignment horizontal="center" vertical="center" wrapText="1"/>
    </xf>
    <xf numFmtId="191" fontId="18" fillId="33" borderId="37" xfId="0" applyNumberFormat="1" applyFont="1" applyFill="1" applyBorder="1" applyAlignment="1">
      <alignment horizontal="center" vertical="center" wrapText="1"/>
    </xf>
    <xf numFmtId="191" fontId="18" fillId="33" borderId="11" xfId="0" applyNumberFormat="1" applyFont="1" applyFill="1" applyBorder="1" applyAlignment="1">
      <alignment horizontal="center" vertical="center" wrapText="1"/>
    </xf>
    <xf numFmtId="190" fontId="13" fillId="0" borderId="13" xfId="0" applyNumberFormat="1" applyFont="1" applyFill="1" applyBorder="1" applyAlignment="1">
      <alignment horizontal="center" vertical="center"/>
    </xf>
    <xf numFmtId="191" fontId="13" fillId="0" borderId="51" xfId="0" applyNumberFormat="1" applyFont="1" applyFill="1" applyBorder="1" applyAlignment="1">
      <alignment horizontal="center" vertical="center"/>
    </xf>
    <xf numFmtId="191" fontId="13" fillId="0" borderId="52" xfId="0" applyNumberFormat="1" applyFont="1" applyFill="1" applyBorder="1" applyAlignment="1">
      <alignment horizontal="center" vertical="center" wrapText="1"/>
    </xf>
    <xf numFmtId="191" fontId="13" fillId="0" borderId="13" xfId="0" applyNumberFormat="1" applyFont="1" applyFill="1" applyBorder="1" applyAlignment="1">
      <alignment horizontal="center" vertical="center" wrapText="1"/>
    </xf>
    <xf numFmtId="191" fontId="13" fillId="0" borderId="51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2" xfId="0" applyNumberFormat="1" applyFont="1" applyBorder="1" applyAlignment="1">
      <alignment vertical="center"/>
    </xf>
    <xf numFmtId="190" fontId="13" fillId="0" borderId="53" xfId="0" applyNumberFormat="1" applyFont="1" applyBorder="1" applyAlignment="1">
      <alignment vertical="center"/>
    </xf>
    <xf numFmtId="190" fontId="13" fillId="0" borderId="28" xfId="0" applyNumberFormat="1" applyFont="1" applyBorder="1" applyAlignment="1">
      <alignment vertical="center"/>
    </xf>
    <xf numFmtId="0" fontId="119" fillId="34" borderId="14" xfId="0" applyFont="1" applyFill="1" applyBorder="1" applyAlignment="1">
      <alignment vertical="center"/>
    </xf>
    <xf numFmtId="0" fontId="119" fillId="34" borderId="10" xfId="0" applyFont="1" applyFill="1" applyBorder="1" applyAlignment="1">
      <alignment horizontal="center" vertical="center"/>
    </xf>
    <xf numFmtId="0" fontId="119" fillId="34" borderId="2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vertical="center" wrapText="1"/>
    </xf>
    <xf numFmtId="0" fontId="120" fillId="34" borderId="21" xfId="0" applyFont="1" applyFill="1" applyBorder="1" applyAlignment="1">
      <alignment vertical="center"/>
    </xf>
    <xf numFmtId="0" fontId="120" fillId="34" borderId="43" xfId="0" applyFont="1" applyFill="1" applyBorder="1" applyAlignment="1">
      <alignment horizontal="center" vertical="center"/>
    </xf>
    <xf numFmtId="0" fontId="120" fillId="34" borderId="13" xfId="0" applyFont="1" applyFill="1" applyBorder="1" applyAlignment="1">
      <alignment horizontal="center" vertical="center"/>
    </xf>
    <xf numFmtId="191" fontId="120" fillId="34" borderId="48" xfId="0" applyNumberFormat="1" applyFont="1" applyFill="1" applyBorder="1" applyAlignment="1">
      <alignment horizontal="center" vertical="center" wrapText="1"/>
    </xf>
    <xf numFmtId="191" fontId="120" fillId="34" borderId="49" xfId="0" applyNumberFormat="1" applyFont="1" applyFill="1" applyBorder="1" applyAlignment="1">
      <alignment horizontal="center" vertical="center" wrapText="1"/>
    </xf>
    <xf numFmtId="191" fontId="120" fillId="34" borderId="44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121" fillId="0" borderId="0" xfId="0" applyFont="1" applyAlignment="1">
      <alignment horizontal="left" vertical="center" wrapText="1"/>
    </xf>
    <xf numFmtId="0" fontId="121" fillId="0" borderId="0" xfId="0" applyFont="1" applyAlignment="1">
      <alignment horizontal="center" vertical="center"/>
    </xf>
    <xf numFmtId="0" fontId="121" fillId="0" borderId="0" xfId="0" applyFont="1" applyAlignment="1">
      <alignment horizontal="center" vertical="center" wrapText="1"/>
    </xf>
    <xf numFmtId="49" fontId="12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0" fillId="0" borderId="0" xfId="0" applyAlignment="1">
      <alignment wrapText="1"/>
    </xf>
    <xf numFmtId="0" fontId="122" fillId="33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5" fillId="0" borderId="0" xfId="70" applyFont="1">
      <alignment/>
      <protection/>
    </xf>
    <xf numFmtId="0" fontId="12" fillId="0" borderId="0" xfId="70" applyFont="1">
      <alignment/>
      <protection/>
    </xf>
    <xf numFmtId="0" fontId="13" fillId="0" borderId="0" xfId="70" applyFont="1" applyAlignment="1">
      <alignment horizontal="center"/>
      <protection/>
    </xf>
    <xf numFmtId="0" fontId="12" fillId="0" borderId="0" xfId="70" applyFont="1" applyAlignment="1">
      <alignment horizontal="center"/>
      <protection/>
    </xf>
    <xf numFmtId="0" fontId="7" fillId="0" borderId="0" xfId="44" applyAlignment="1" applyProtection="1">
      <alignment vertical="center"/>
      <protection/>
    </xf>
    <xf numFmtId="0" fontId="25" fillId="0" borderId="0" xfId="70" applyFont="1">
      <alignment/>
      <protection/>
    </xf>
    <xf numFmtId="0" fontId="18" fillId="0" borderId="0" xfId="70" applyFont="1">
      <alignment/>
      <protection/>
    </xf>
    <xf numFmtId="0" fontId="30" fillId="0" borderId="0" xfId="70" applyFont="1" applyAlignment="1">
      <alignment vertical="center"/>
      <protection/>
    </xf>
    <xf numFmtId="0" fontId="14" fillId="0" borderId="0" xfId="70" applyFont="1" applyAlignment="1">
      <alignment vertical="center"/>
      <protection/>
    </xf>
    <xf numFmtId="0" fontId="18" fillId="0" borderId="0" xfId="70" applyFont="1" applyAlignment="1">
      <alignment vertical="center"/>
      <protection/>
    </xf>
    <xf numFmtId="0" fontId="12" fillId="0" borderId="0" xfId="70" applyFont="1" applyAlignment="1">
      <alignment horizontal="center" vertical="center"/>
      <protection/>
    </xf>
    <xf numFmtId="0" fontId="5" fillId="0" borderId="16" xfId="70" applyFont="1" applyBorder="1" applyAlignment="1">
      <alignment horizontal="center" vertical="center"/>
      <protection/>
    </xf>
    <xf numFmtId="0" fontId="13" fillId="0" borderId="33" xfId="70" applyFont="1" applyBorder="1" applyAlignment="1">
      <alignment horizontal="center" vertical="center"/>
      <protection/>
    </xf>
    <xf numFmtId="0" fontId="54" fillId="0" borderId="0" xfId="0" applyFont="1" applyAlignment="1">
      <alignment/>
    </xf>
    <xf numFmtId="14" fontId="9" fillId="0" borderId="0" xfId="0" applyNumberFormat="1" applyFont="1" applyAlignment="1">
      <alignment wrapText="1"/>
    </xf>
    <xf numFmtId="56" fontId="12" fillId="0" borderId="0" xfId="0" applyNumberFormat="1" applyFont="1" applyAlignment="1">
      <alignment horizontal="center"/>
    </xf>
    <xf numFmtId="56" fontId="12" fillId="0" borderId="0" xfId="0" applyNumberFormat="1" applyFont="1" applyAlignment="1">
      <alignment horizontal="left"/>
    </xf>
    <xf numFmtId="0" fontId="123" fillId="0" borderId="0" xfId="0" applyFont="1" applyAlignment="1">
      <alignment horizontal="center" wrapText="1"/>
    </xf>
    <xf numFmtId="0" fontId="0" fillId="33" borderId="0" xfId="0" applyFill="1" applyAlignment="1">
      <alignment/>
    </xf>
    <xf numFmtId="14" fontId="15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0" fontId="124" fillId="33" borderId="0" xfId="0" applyFont="1" applyFill="1" applyAlignment="1">
      <alignment/>
    </xf>
    <xf numFmtId="0" fontId="14" fillId="33" borderId="33" xfId="70" applyFont="1" applyFill="1" applyBorder="1" applyAlignment="1">
      <alignment horizontal="center" vertical="center"/>
      <protection/>
    </xf>
    <xf numFmtId="0" fontId="20" fillId="33" borderId="0" xfId="70" applyFont="1" applyFill="1">
      <alignment/>
      <protection/>
    </xf>
    <xf numFmtId="0" fontId="14" fillId="33" borderId="28" xfId="70" applyFont="1" applyFill="1" applyBorder="1" applyAlignment="1">
      <alignment horizontal="left" vertical="center" wrapText="1"/>
      <protection/>
    </xf>
    <xf numFmtId="0" fontId="14" fillId="33" borderId="54" xfId="70" applyFont="1" applyFill="1" applyBorder="1" applyAlignment="1">
      <alignment horizontal="center" vertical="center"/>
      <protection/>
    </xf>
    <xf numFmtId="0" fontId="54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8" fillId="0" borderId="0" xfId="0" applyFont="1" applyAlignment="1">
      <alignment/>
    </xf>
    <xf numFmtId="20" fontId="12" fillId="0" borderId="0" xfId="0" applyNumberFormat="1" applyFont="1" applyAlignment="1">
      <alignment/>
    </xf>
    <xf numFmtId="49" fontId="12" fillId="33" borderId="52" xfId="0" applyNumberFormat="1" applyFont="1" applyFill="1" applyBorder="1" applyAlignment="1">
      <alignment horizontal="center" vertical="center" shrinkToFit="1"/>
    </xf>
    <xf numFmtId="0" fontId="14" fillId="0" borderId="32" xfId="0" applyFont="1" applyBorder="1" applyAlignment="1">
      <alignment/>
    </xf>
    <xf numFmtId="0" fontId="18" fillId="0" borderId="32" xfId="0" applyFont="1" applyBorder="1" applyAlignment="1">
      <alignment/>
    </xf>
    <xf numFmtId="0" fontId="43" fillId="0" borderId="33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32" xfId="0" applyNumberFormat="1" applyFont="1" applyBorder="1" applyAlignment="1">
      <alignment horizontal="right" wrapText="1"/>
    </xf>
    <xf numFmtId="0" fontId="40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49" fontId="125" fillId="33" borderId="30" xfId="0" applyNumberFormat="1" applyFont="1" applyFill="1" applyBorder="1" applyAlignment="1" quotePrefix="1">
      <alignment horizontal="center" vertical="center" wrapText="1"/>
    </xf>
    <xf numFmtId="49" fontId="125" fillId="33" borderId="13" xfId="0" applyNumberFormat="1" applyFont="1" applyFill="1" applyBorder="1" applyAlignment="1" quotePrefix="1">
      <alignment horizontal="center" vertical="center" wrapText="1"/>
    </xf>
    <xf numFmtId="49" fontId="123" fillId="33" borderId="51" xfId="0" applyNumberFormat="1" applyFont="1" applyFill="1" applyBorder="1" applyAlignment="1" quotePrefix="1">
      <alignment horizontal="center" vertical="center" wrapText="1"/>
    </xf>
    <xf numFmtId="191" fontId="125" fillId="33" borderId="50" xfId="0" applyNumberFormat="1" applyFont="1" applyFill="1" applyBorder="1" applyAlignment="1">
      <alignment horizontal="center" vertical="center" wrapText="1"/>
    </xf>
    <xf numFmtId="49" fontId="125" fillId="33" borderId="56" xfId="0" applyNumberFormat="1" applyFont="1" applyFill="1" applyBorder="1" applyAlignment="1" quotePrefix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49" fontId="123" fillId="33" borderId="50" xfId="0" applyNumberFormat="1" applyFont="1" applyFill="1" applyBorder="1" applyAlignment="1">
      <alignment horizontal="center" vertical="center"/>
    </xf>
    <xf numFmtId="49" fontId="125" fillId="33" borderId="50" xfId="0" applyNumberFormat="1" applyFont="1" applyFill="1" applyBorder="1" applyAlignment="1">
      <alignment horizontal="center" vertical="center" shrinkToFit="1"/>
    </xf>
    <xf numFmtId="49" fontId="125" fillId="33" borderId="37" xfId="0" applyNumberFormat="1" applyFont="1" applyFill="1" applyBorder="1" applyAlignment="1">
      <alignment horizontal="center" vertical="center" shrinkToFit="1"/>
    </xf>
    <xf numFmtId="49" fontId="125" fillId="33" borderId="50" xfId="0" applyNumberFormat="1" applyFont="1" applyFill="1" applyBorder="1" applyAlignment="1">
      <alignment horizontal="center" vertical="center" wrapText="1" shrinkToFit="1"/>
    </xf>
    <xf numFmtId="49" fontId="125" fillId="33" borderId="50" xfId="0" applyNumberFormat="1" applyFont="1" applyFill="1" applyBorder="1" applyAlignment="1">
      <alignment horizontal="center" vertical="center" wrapText="1"/>
    </xf>
    <xf numFmtId="49" fontId="125" fillId="33" borderId="37" xfId="0" applyNumberFormat="1" applyFont="1" applyFill="1" applyBorder="1" applyAlignment="1">
      <alignment horizontal="center" vertical="center" wrapText="1"/>
    </xf>
    <xf numFmtId="49" fontId="125" fillId="33" borderId="50" xfId="0" applyNumberFormat="1" applyFont="1" applyFill="1" applyBorder="1" applyAlignment="1">
      <alignment horizontal="center" vertical="center"/>
    </xf>
    <xf numFmtId="49" fontId="123" fillId="33" borderId="51" xfId="0" applyNumberFormat="1" applyFont="1" applyFill="1" applyBorder="1" applyAlignment="1">
      <alignment horizontal="center" vertical="center" shrinkToFit="1"/>
    </xf>
    <xf numFmtId="49" fontId="12" fillId="33" borderId="50" xfId="0" applyNumberFormat="1" applyFont="1" applyFill="1" applyBorder="1" applyAlignment="1">
      <alignment horizontal="center" vertical="center" shrinkToFit="1"/>
    </xf>
    <xf numFmtId="49" fontId="12" fillId="33" borderId="44" xfId="0" applyNumberFormat="1" applyFont="1" applyFill="1" applyBorder="1" applyAlignment="1">
      <alignment horizontal="center" vertical="center"/>
    </xf>
    <xf numFmtId="49" fontId="12" fillId="33" borderId="37" xfId="0" applyNumberFormat="1" applyFont="1" applyFill="1" applyBorder="1" applyAlignment="1">
      <alignment horizontal="center" vertical="center" shrinkToFit="1"/>
    </xf>
    <xf numFmtId="49" fontId="12" fillId="33" borderId="50" xfId="0" applyNumberFormat="1" applyFont="1" applyFill="1" applyBorder="1" applyAlignment="1">
      <alignment horizontal="center" vertical="center" wrapText="1" shrinkToFit="1"/>
    </xf>
    <xf numFmtId="49" fontId="123" fillId="33" borderId="47" xfId="0" applyNumberFormat="1" applyFont="1" applyFill="1" applyBorder="1" applyAlignment="1">
      <alignment horizontal="center" vertical="center" wrapText="1" shrinkToFit="1"/>
    </xf>
    <xf numFmtId="49" fontId="123" fillId="33" borderId="12" xfId="0" applyNumberFormat="1" applyFont="1" applyFill="1" applyBorder="1" applyAlignment="1">
      <alignment horizontal="center" vertical="center" shrinkToFit="1"/>
    </xf>
    <xf numFmtId="49" fontId="12" fillId="33" borderId="57" xfId="0" applyNumberFormat="1" applyFont="1" applyFill="1" applyBorder="1" applyAlignment="1">
      <alignment horizontal="center" vertical="center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47" xfId="0" applyNumberFormat="1" applyFont="1" applyFill="1" applyBorder="1" applyAlignment="1">
      <alignment horizontal="center" vertical="center"/>
    </xf>
    <xf numFmtId="49" fontId="12" fillId="33" borderId="30" xfId="0" applyNumberFormat="1" applyFont="1" applyFill="1" applyBorder="1" applyAlignment="1">
      <alignment horizontal="center" vertical="center"/>
    </xf>
    <xf numFmtId="49" fontId="14" fillId="33" borderId="44" xfId="0" applyNumberFormat="1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4" fontId="12" fillId="0" borderId="0" xfId="0" applyNumberFormat="1" applyFont="1" applyAlignment="1">
      <alignment vertical="center"/>
    </xf>
    <xf numFmtId="0" fontId="13" fillId="33" borderId="30" xfId="0" applyFont="1" applyFill="1" applyBorder="1" applyAlignment="1">
      <alignment horizontal="center" vertical="center"/>
    </xf>
    <xf numFmtId="49" fontId="126" fillId="33" borderId="47" xfId="0" applyNumberFormat="1" applyFont="1" applyFill="1" applyBorder="1" applyAlignment="1">
      <alignment horizontal="center" vertical="center" shrinkToFit="1"/>
    </xf>
    <xf numFmtId="0" fontId="28" fillId="33" borderId="58" xfId="71" applyFont="1" applyFill="1" applyBorder="1" applyAlignment="1">
      <alignment vertical="center" shrinkToFit="1"/>
      <protection/>
    </xf>
    <xf numFmtId="0" fontId="28" fillId="33" borderId="59" xfId="0" applyFont="1" applyFill="1" applyBorder="1" applyAlignment="1">
      <alignment horizontal="center" vertical="center"/>
    </xf>
    <xf numFmtId="0" fontId="28" fillId="33" borderId="37" xfId="71" applyFont="1" applyFill="1" applyBorder="1" applyAlignment="1">
      <alignment vertical="center" shrinkToFit="1"/>
      <protection/>
    </xf>
    <xf numFmtId="49" fontId="28" fillId="33" borderId="57" xfId="0" applyNumberFormat="1" applyFont="1" applyFill="1" applyBorder="1" applyAlignment="1">
      <alignment horizontal="center" vertical="center" wrapText="1" shrinkToFit="1"/>
    </xf>
    <xf numFmtId="49" fontId="28" fillId="33" borderId="44" xfId="0" applyNumberFormat="1" applyFont="1" applyFill="1" applyBorder="1" applyAlignment="1">
      <alignment horizontal="center" vertical="center" wrapText="1" shrinkToFit="1"/>
    </xf>
    <xf numFmtId="0" fontId="27" fillId="33" borderId="60" xfId="0" applyFont="1" applyFill="1" applyBorder="1" applyAlignment="1">
      <alignment horizontal="center" vertical="center"/>
    </xf>
    <xf numFmtId="0" fontId="27" fillId="33" borderId="61" xfId="71" applyFont="1" applyFill="1" applyBorder="1" applyAlignment="1">
      <alignment vertical="center" shrinkToFit="1"/>
      <protection/>
    </xf>
    <xf numFmtId="0" fontId="28" fillId="33" borderId="61" xfId="71" applyFont="1" applyFill="1" applyBorder="1" applyAlignment="1">
      <alignment vertical="center" shrinkToFit="1"/>
      <protection/>
    </xf>
    <xf numFmtId="0" fontId="28" fillId="33" borderId="60" xfId="0" applyFont="1" applyFill="1" applyBorder="1" applyAlignment="1">
      <alignment horizontal="center" vertical="center"/>
    </xf>
    <xf numFmtId="49" fontId="28" fillId="33" borderId="60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vertical="center" wrapText="1" shrinkToFit="1"/>
    </xf>
    <xf numFmtId="0" fontId="13" fillId="0" borderId="52" xfId="0" applyFont="1" applyFill="1" applyBorder="1" applyAlignment="1">
      <alignment horizontal="center" vertical="center" shrinkToFit="1"/>
    </xf>
    <xf numFmtId="0" fontId="18" fillId="0" borderId="58" xfId="0" applyFont="1" applyFill="1" applyBorder="1" applyAlignment="1">
      <alignment vertical="center" wrapText="1" shrinkToFit="1"/>
    </xf>
    <xf numFmtId="0" fontId="18" fillId="0" borderId="63" xfId="0" applyFont="1" applyFill="1" applyBorder="1" applyAlignment="1">
      <alignment horizontal="center" vertical="center" wrapText="1" shrinkToFit="1"/>
    </xf>
    <xf numFmtId="49" fontId="18" fillId="0" borderId="64" xfId="0" applyNumberFormat="1" applyFont="1" applyFill="1" applyBorder="1" applyAlignment="1">
      <alignment horizontal="center" vertical="center" shrinkToFit="1"/>
    </xf>
    <xf numFmtId="20" fontId="12" fillId="0" borderId="0" xfId="0" applyNumberFormat="1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13" fillId="0" borderId="65" xfId="0" applyNumberFormat="1" applyFont="1" applyFill="1" applyBorder="1" applyAlignment="1">
      <alignment horizontal="center" vertical="center" wrapText="1"/>
    </xf>
    <xf numFmtId="49" fontId="13" fillId="0" borderId="66" xfId="0" applyNumberFormat="1" applyFont="1" applyFill="1" applyBorder="1" applyAlignment="1">
      <alignment horizontal="center" vertical="center" wrapText="1"/>
    </xf>
    <xf numFmtId="49" fontId="28" fillId="0" borderId="59" xfId="0" applyNumberFormat="1" applyFont="1" applyFill="1" applyBorder="1" applyAlignment="1">
      <alignment horizontal="center" vertical="center" wrapText="1"/>
    </xf>
    <xf numFmtId="0" fontId="12" fillId="33" borderId="28" xfId="70" applyFont="1" applyFill="1" applyBorder="1" applyAlignment="1">
      <alignment horizontal="left" vertical="center" wrapText="1"/>
      <protection/>
    </xf>
    <xf numFmtId="0" fontId="12" fillId="33" borderId="54" xfId="70" applyFont="1" applyFill="1" applyBorder="1" applyAlignment="1">
      <alignment horizontal="center" vertical="center"/>
      <protection/>
    </xf>
    <xf numFmtId="0" fontId="12" fillId="33" borderId="33" xfId="70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49" fontId="12" fillId="33" borderId="57" xfId="0" applyNumberFormat="1" applyFont="1" applyFill="1" applyBorder="1" applyAlignment="1">
      <alignment horizontal="center" vertical="center" wrapText="1"/>
    </xf>
    <xf numFmtId="49" fontId="27" fillId="33" borderId="60" xfId="0" applyNumberFormat="1" applyFont="1" applyFill="1" applyBorder="1" applyAlignment="1">
      <alignment horizontal="center" vertical="center"/>
    </xf>
    <xf numFmtId="49" fontId="27" fillId="0" borderId="67" xfId="0" applyNumberFormat="1" applyFont="1" applyBorder="1" applyAlignment="1">
      <alignment horizontal="center" vertical="center"/>
    </xf>
    <xf numFmtId="49" fontId="27" fillId="0" borderId="60" xfId="0" applyNumberFormat="1" applyFont="1" applyBorder="1" applyAlignment="1">
      <alignment horizontal="center" vertical="center" wrapText="1"/>
    </xf>
    <xf numFmtId="49" fontId="27" fillId="0" borderId="60" xfId="0" applyNumberFormat="1" applyFont="1" applyBorder="1" applyAlignment="1">
      <alignment horizontal="center" vertical="center"/>
    </xf>
    <xf numFmtId="49" fontId="28" fillId="0" borderId="68" xfId="0" applyNumberFormat="1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/>
    </xf>
    <xf numFmtId="49" fontId="28" fillId="0" borderId="67" xfId="0" applyNumberFormat="1" applyFont="1" applyBorder="1" applyAlignment="1">
      <alignment horizontal="center" vertical="center"/>
    </xf>
    <xf numFmtId="49" fontId="28" fillId="0" borderId="70" xfId="0" applyNumberFormat="1" applyFont="1" applyBorder="1" applyAlignment="1">
      <alignment horizontal="center" vertical="center" wrapText="1"/>
    </xf>
    <xf numFmtId="49" fontId="28" fillId="0" borderId="60" xfId="0" applyNumberFormat="1" applyFont="1" applyBorder="1" applyAlignment="1">
      <alignment horizontal="center" vertical="center" wrapText="1"/>
    </xf>
    <xf numFmtId="49" fontId="28" fillId="0" borderId="60" xfId="0" applyNumberFormat="1" applyFont="1" applyBorder="1" applyAlignment="1">
      <alignment horizontal="center" vertical="center"/>
    </xf>
    <xf numFmtId="49" fontId="27" fillId="0" borderId="68" xfId="0" applyNumberFormat="1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/>
    </xf>
    <xf numFmtId="49" fontId="27" fillId="0" borderId="51" xfId="71" applyNumberFormat="1" applyFont="1" applyBorder="1" applyAlignment="1">
      <alignment horizontal="center" vertical="center" wrapText="1"/>
      <protection/>
    </xf>
    <xf numFmtId="49" fontId="27" fillId="0" borderId="52" xfId="0" applyNumberFormat="1" applyFont="1" applyFill="1" applyBorder="1" applyAlignment="1">
      <alignment horizontal="center" vertical="center"/>
    </xf>
    <xf numFmtId="49" fontId="27" fillId="0" borderId="51" xfId="0" applyNumberFormat="1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left" vertical="center" shrinkToFit="1"/>
    </xf>
    <xf numFmtId="49" fontId="28" fillId="33" borderId="71" xfId="0" applyNumberFormat="1" applyFont="1" applyFill="1" applyBorder="1" applyAlignment="1">
      <alignment horizontal="center" vertical="center" wrapText="1"/>
    </xf>
    <xf numFmtId="49" fontId="28" fillId="33" borderId="47" xfId="0" applyNumberFormat="1" applyFont="1" applyFill="1" applyBorder="1" applyAlignment="1">
      <alignment horizontal="center" vertical="center" wrapText="1"/>
    </xf>
    <xf numFmtId="49" fontId="28" fillId="0" borderId="52" xfId="0" applyNumberFormat="1" applyFont="1" applyFill="1" applyBorder="1" applyAlignment="1">
      <alignment horizontal="center" vertical="center"/>
    </xf>
    <xf numFmtId="49" fontId="28" fillId="0" borderId="5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27" fillId="0" borderId="14" xfId="0" applyFont="1" applyFill="1" applyBorder="1" applyAlignment="1">
      <alignment horizontal="left" vertical="center" wrapText="1"/>
    </xf>
    <xf numFmtId="0" fontId="28" fillId="33" borderId="72" xfId="71" applyFont="1" applyFill="1" applyBorder="1" applyAlignment="1">
      <alignment vertical="center" shrinkToFit="1"/>
      <protection/>
    </xf>
    <xf numFmtId="0" fontId="28" fillId="33" borderId="73" xfId="0" applyFont="1" applyFill="1" applyBorder="1" applyAlignment="1">
      <alignment horizontal="center" vertical="center"/>
    </xf>
    <xf numFmtId="49" fontId="28" fillId="33" borderId="73" xfId="71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Continuous"/>
    </xf>
    <xf numFmtId="0" fontId="13" fillId="0" borderId="74" xfId="0" applyFont="1" applyFill="1" applyBorder="1" applyAlignment="1">
      <alignment horizontal="left" vertical="center" wrapText="1" shrinkToFit="1"/>
    </xf>
    <xf numFmtId="0" fontId="12" fillId="33" borderId="74" xfId="0" applyFont="1" applyFill="1" applyBorder="1" applyAlignment="1">
      <alignment vertical="center"/>
    </xf>
    <xf numFmtId="0" fontId="12" fillId="33" borderId="3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49" fontId="18" fillId="0" borderId="75" xfId="0" applyNumberFormat="1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 shrinkToFit="1"/>
    </xf>
    <xf numFmtId="49" fontId="27" fillId="0" borderId="50" xfId="0" applyNumberFormat="1" applyFont="1" applyFill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left" vertical="center" shrinkToFit="1"/>
    </xf>
    <xf numFmtId="0" fontId="18" fillId="33" borderId="13" xfId="0" applyFont="1" applyFill="1" applyBorder="1" applyAlignment="1">
      <alignment horizontal="center" vertical="center" shrinkToFit="1"/>
    </xf>
    <xf numFmtId="49" fontId="18" fillId="33" borderId="73" xfId="0" applyNumberFormat="1" applyFont="1" applyFill="1" applyBorder="1" applyAlignment="1">
      <alignment horizontal="center" vertical="center" shrinkToFit="1"/>
    </xf>
    <xf numFmtId="49" fontId="18" fillId="33" borderId="76" xfId="0" applyNumberFormat="1" applyFont="1" applyFill="1" applyBorder="1" applyAlignment="1">
      <alignment horizontal="center" vertical="center" wrapText="1" shrinkToFit="1"/>
    </xf>
    <xf numFmtId="49" fontId="13" fillId="0" borderId="77" xfId="0" applyNumberFormat="1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vertical="center"/>
    </xf>
    <xf numFmtId="0" fontId="14" fillId="33" borderId="60" xfId="0" applyFont="1" applyFill="1" applyBorder="1" applyAlignment="1">
      <alignment horizontal="center" vertical="center"/>
    </xf>
    <xf numFmtId="49" fontId="14" fillId="33" borderId="6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left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left" vertical="center" wrapText="1"/>
    </xf>
    <xf numFmtId="0" fontId="28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49" fontId="14" fillId="33" borderId="48" xfId="0" applyNumberFormat="1" applyFont="1" applyFill="1" applyBorder="1" applyAlignment="1" quotePrefix="1">
      <alignment horizontal="center" vertical="center" wrapText="1"/>
    </xf>
    <xf numFmtId="49" fontId="14" fillId="33" borderId="60" xfId="0" applyNumberFormat="1" applyFont="1" applyFill="1" applyBorder="1" applyAlignment="1" quotePrefix="1">
      <alignment horizontal="center" vertical="center" wrapText="1"/>
    </xf>
    <xf numFmtId="49" fontId="14" fillId="33" borderId="67" xfId="0" applyNumberFormat="1" applyFont="1" applyFill="1" applyBorder="1" applyAlignment="1" quotePrefix="1">
      <alignment horizontal="center" vertical="center" wrapText="1"/>
    </xf>
    <xf numFmtId="49" fontId="13" fillId="33" borderId="46" xfId="0" applyNumberFormat="1" applyFont="1" applyFill="1" applyBorder="1" applyAlignment="1">
      <alignment horizontal="center" vertical="center" shrinkToFit="1"/>
    </xf>
    <xf numFmtId="0" fontId="13" fillId="33" borderId="78" xfId="0" applyFont="1" applyFill="1" applyBorder="1" applyAlignment="1">
      <alignment vertical="center" shrinkToFit="1"/>
    </xf>
    <xf numFmtId="0" fontId="13" fillId="33" borderId="44" xfId="0" applyFont="1" applyFill="1" applyBorder="1" applyAlignment="1">
      <alignment horizontal="center" vertical="center" shrinkToFit="1"/>
    </xf>
    <xf numFmtId="49" fontId="13" fillId="33" borderId="44" xfId="0" applyNumberFormat="1" applyFont="1" applyFill="1" applyBorder="1" applyAlignment="1">
      <alignment horizontal="center" vertical="center" shrinkToFit="1"/>
    </xf>
    <xf numFmtId="49" fontId="13" fillId="0" borderId="67" xfId="0" applyNumberFormat="1" applyFont="1" applyBorder="1" applyAlignment="1">
      <alignment horizontal="center" vertical="center" wrapText="1" shrinkToFit="1"/>
    </xf>
    <xf numFmtId="0" fontId="13" fillId="33" borderId="56" xfId="0" applyFont="1" applyFill="1" applyBorder="1" applyAlignment="1">
      <alignment horizontal="left"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49" fontId="13" fillId="33" borderId="73" xfId="0" applyNumberFormat="1" applyFont="1" applyFill="1" applyBorder="1" applyAlignment="1">
      <alignment horizontal="center" vertical="center" shrinkToFit="1"/>
    </xf>
    <xf numFmtId="49" fontId="13" fillId="33" borderId="76" xfId="0" applyNumberFormat="1" applyFont="1" applyFill="1" applyBorder="1" applyAlignment="1">
      <alignment horizontal="center" vertical="center" wrapText="1" shrinkToFit="1"/>
    </xf>
    <xf numFmtId="0" fontId="12" fillId="0" borderId="56" xfId="0" applyFont="1" applyFill="1" applyBorder="1" applyAlignment="1">
      <alignment horizontal="left" vertical="center"/>
    </xf>
    <xf numFmtId="0" fontId="27" fillId="33" borderId="72" xfId="71" applyFont="1" applyFill="1" applyBorder="1" applyAlignment="1">
      <alignment vertical="center" shrinkToFit="1"/>
      <protection/>
    </xf>
    <xf numFmtId="0" fontId="27" fillId="33" borderId="73" xfId="0" applyFont="1" applyFill="1" applyBorder="1" applyAlignment="1">
      <alignment horizontal="center" vertical="center"/>
    </xf>
    <xf numFmtId="49" fontId="27" fillId="33" borderId="73" xfId="71" applyNumberFormat="1" applyFont="1" applyFill="1" applyBorder="1" applyAlignment="1">
      <alignment horizontal="center" vertical="center"/>
      <protection/>
    </xf>
    <xf numFmtId="0" fontId="28" fillId="0" borderId="14" xfId="0" applyFont="1" applyFill="1" applyBorder="1" applyAlignment="1">
      <alignment vertical="center" shrinkToFit="1"/>
    </xf>
    <xf numFmtId="0" fontId="28" fillId="0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33" borderId="0" xfId="70" applyFont="1" applyFill="1">
      <alignment/>
      <protection/>
    </xf>
    <xf numFmtId="0" fontId="12" fillId="0" borderId="54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2" fillId="0" borderId="17" xfId="70" applyFont="1" applyBorder="1" applyAlignment="1">
      <alignment horizontal="center" vertical="center"/>
      <protection/>
    </xf>
    <xf numFmtId="0" fontId="13" fillId="0" borderId="78" xfId="0" applyFont="1" applyFill="1" applyBorder="1" applyAlignment="1">
      <alignment horizontal="left" vertical="center" wrapText="1" shrinkToFit="1"/>
    </xf>
    <xf numFmtId="0" fontId="13" fillId="0" borderId="35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 shrinkToFit="1"/>
    </xf>
    <xf numFmtId="49" fontId="11" fillId="33" borderId="69" xfId="0" applyNumberFormat="1" applyFont="1" applyFill="1" applyBorder="1" applyAlignment="1">
      <alignment horizontal="center" vertical="center" shrinkToFit="1"/>
    </xf>
    <xf numFmtId="49" fontId="11" fillId="0" borderId="79" xfId="0" applyNumberFormat="1" applyFont="1" applyBorder="1" applyAlignment="1">
      <alignment horizontal="center" vertical="center" shrinkToFit="1"/>
    </xf>
    <xf numFmtId="49" fontId="11" fillId="0" borderId="47" xfId="0" applyNumberFormat="1" applyFont="1" applyBorder="1" applyAlignment="1">
      <alignment horizontal="center" vertical="center" shrinkToFit="1"/>
    </xf>
    <xf numFmtId="49" fontId="11" fillId="33" borderId="51" xfId="0" applyNumberFormat="1" applyFont="1" applyFill="1" applyBorder="1" applyAlignment="1">
      <alignment horizontal="center" vertical="center" shrinkToFit="1"/>
    </xf>
    <xf numFmtId="49" fontId="11" fillId="0" borderId="67" xfId="0" applyNumberFormat="1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79" xfId="0" applyFont="1" applyFill="1" applyBorder="1" applyAlignment="1">
      <alignment horizontal="center" vertical="center" shrinkToFit="1"/>
    </xf>
    <xf numFmtId="49" fontId="11" fillId="33" borderId="45" xfId="0" applyNumberFormat="1" applyFont="1" applyFill="1" applyBorder="1" applyAlignment="1">
      <alignment horizontal="center" vertical="center" shrinkToFit="1"/>
    </xf>
    <xf numFmtId="49" fontId="57" fillId="33" borderId="80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13" fillId="33" borderId="81" xfId="0" applyNumberFormat="1" applyFont="1" applyFill="1" applyBorder="1" applyAlignment="1">
      <alignment horizontal="center" vertical="center" wrapText="1"/>
    </xf>
    <xf numFmtId="49" fontId="13" fillId="33" borderId="81" xfId="0" applyNumberFormat="1" applyFont="1" applyFill="1" applyBorder="1" applyAlignment="1">
      <alignment horizontal="center" vertical="center" shrinkToFit="1"/>
    </xf>
    <xf numFmtId="0" fontId="40" fillId="0" borderId="35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49" fontId="13" fillId="33" borderId="57" xfId="0" applyNumberFormat="1" applyFont="1" applyFill="1" applyBorder="1" applyAlignment="1">
      <alignment horizontal="center" vertical="center" shrinkToFi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33" borderId="72" xfId="0" applyNumberFormat="1" applyFont="1" applyFill="1" applyBorder="1" applyAlignment="1">
      <alignment horizontal="center" vertical="center" shrinkToFit="1"/>
    </xf>
    <xf numFmtId="49" fontId="13" fillId="33" borderId="76" xfId="0" applyNumberFormat="1" applyFont="1" applyFill="1" applyBorder="1" applyAlignment="1">
      <alignment horizontal="center" vertical="center" wrapText="1"/>
    </xf>
    <xf numFmtId="49" fontId="13" fillId="0" borderId="71" xfId="0" applyNumberFormat="1" applyFont="1" applyBorder="1" applyAlignment="1">
      <alignment horizontal="center" vertical="center" wrapText="1"/>
    </xf>
    <xf numFmtId="49" fontId="13" fillId="33" borderId="32" xfId="0" applyNumberFormat="1" applyFont="1" applyFill="1" applyBorder="1" applyAlignment="1">
      <alignment horizontal="center" vertical="center" wrapText="1"/>
    </xf>
    <xf numFmtId="49" fontId="18" fillId="33" borderId="81" xfId="0" applyNumberFormat="1" applyFont="1" applyFill="1" applyBorder="1" applyAlignment="1">
      <alignment horizontal="center" vertical="center" shrinkToFit="1"/>
    </xf>
    <xf numFmtId="49" fontId="18" fillId="33" borderId="76" xfId="0" applyNumberFormat="1" applyFont="1" applyFill="1" applyBorder="1" applyAlignment="1">
      <alignment horizontal="center" vertical="center" wrapText="1"/>
    </xf>
    <xf numFmtId="49" fontId="18" fillId="33" borderId="43" xfId="0" applyNumberFormat="1" applyFont="1" applyFill="1" applyBorder="1" applyAlignment="1">
      <alignment horizontal="center" vertical="center" wrapText="1"/>
    </xf>
    <xf numFmtId="49" fontId="18" fillId="33" borderId="32" xfId="0" applyNumberFormat="1" applyFont="1" applyFill="1" applyBorder="1" applyAlignment="1">
      <alignment horizontal="center" vertical="center" wrapText="1"/>
    </xf>
    <xf numFmtId="49" fontId="18" fillId="33" borderId="81" xfId="0" applyNumberFormat="1" applyFont="1" applyFill="1" applyBorder="1" applyAlignment="1">
      <alignment horizontal="center" vertical="center" wrapText="1"/>
    </xf>
    <xf numFmtId="49" fontId="14" fillId="33" borderId="70" xfId="0" applyNumberFormat="1" applyFont="1" applyFill="1" applyBorder="1" applyAlignment="1" quotePrefix="1">
      <alignment horizontal="center" vertical="center" wrapText="1"/>
    </xf>
    <xf numFmtId="49" fontId="12" fillId="33" borderId="10" xfId="0" applyNumberFormat="1" applyFont="1" applyFill="1" applyBorder="1" applyAlignment="1" quotePrefix="1">
      <alignment horizontal="center" vertical="center" wrapText="1"/>
    </xf>
    <xf numFmtId="49" fontId="125" fillId="33" borderId="52" xfId="0" applyNumberFormat="1" applyFont="1" applyFill="1" applyBorder="1" applyAlignment="1" quotePrefix="1">
      <alignment horizontal="center" vertical="center" wrapText="1"/>
    </xf>
    <xf numFmtId="49" fontId="14" fillId="33" borderId="79" xfId="0" applyNumberFormat="1" applyFont="1" applyFill="1" applyBorder="1" applyAlignment="1" quotePrefix="1">
      <alignment horizontal="center" vertical="center" wrapText="1"/>
    </xf>
    <xf numFmtId="191" fontId="125" fillId="33" borderId="36" xfId="0" applyNumberFormat="1" applyFont="1" applyFill="1" applyBorder="1" applyAlignment="1">
      <alignment horizontal="center" vertical="center" wrapText="1"/>
    </xf>
    <xf numFmtId="49" fontId="123" fillId="33" borderId="69" xfId="0" applyNumberFormat="1" applyFont="1" applyFill="1" applyBorder="1" applyAlignment="1" quotePrefix="1">
      <alignment horizontal="center" vertical="center" wrapText="1"/>
    </xf>
    <xf numFmtId="49" fontId="14" fillId="33" borderId="79" xfId="0" applyNumberFormat="1" applyFont="1" applyFill="1" applyBorder="1" applyAlignment="1">
      <alignment horizontal="center" vertical="center" wrapText="1"/>
    </xf>
    <xf numFmtId="49" fontId="12" fillId="33" borderId="36" xfId="0" applyNumberFormat="1" applyFont="1" applyFill="1" applyBorder="1" applyAlignment="1">
      <alignment horizontal="center" vertical="center" wrapText="1"/>
    </xf>
    <xf numFmtId="49" fontId="12" fillId="0" borderId="69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49" fontId="14" fillId="33" borderId="48" xfId="0" applyNumberFormat="1" applyFont="1" applyFill="1" applyBorder="1" applyAlignment="1">
      <alignment horizontal="center" vertical="center" wrapText="1"/>
    </xf>
    <xf numFmtId="49" fontId="12" fillId="33" borderId="50" xfId="0" applyNumberFormat="1" applyFont="1" applyFill="1" applyBorder="1" applyAlignment="1" quotePrefix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49" fontId="125" fillId="33" borderId="51" xfId="0" applyNumberFormat="1" applyFont="1" applyFill="1" applyBorder="1" applyAlignment="1" quotePrefix="1">
      <alignment horizontal="center" vertical="center" wrapText="1"/>
    </xf>
    <xf numFmtId="49" fontId="125" fillId="33" borderId="36" xfId="0" applyNumberFormat="1" applyFont="1" applyFill="1" applyBorder="1" applyAlignment="1" quotePrefix="1">
      <alignment horizontal="center" vertical="center" wrapText="1"/>
    </xf>
    <xf numFmtId="49" fontId="125" fillId="33" borderId="69" xfId="0" applyNumberFormat="1" applyFont="1" applyFill="1" applyBorder="1" applyAlignment="1" quotePrefix="1">
      <alignment horizontal="center" vertical="center" wrapText="1"/>
    </xf>
    <xf numFmtId="49" fontId="14" fillId="33" borderId="82" xfId="0" applyNumberFormat="1" applyFont="1" applyFill="1" applyBorder="1" applyAlignment="1" quotePrefix="1">
      <alignment horizontal="center" vertical="center" wrapText="1"/>
    </xf>
    <xf numFmtId="191" fontId="125" fillId="33" borderId="20" xfId="0" applyNumberFormat="1" applyFont="1" applyFill="1" applyBorder="1" applyAlignment="1">
      <alignment horizontal="center" vertical="center" wrapText="1"/>
    </xf>
    <xf numFmtId="49" fontId="123" fillId="33" borderId="68" xfId="0" applyNumberFormat="1" applyFont="1" applyFill="1" applyBorder="1" applyAlignment="1" quotePrefix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9" fontId="125" fillId="33" borderId="37" xfId="0" applyNumberFormat="1" applyFont="1" applyFill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49" fontId="123" fillId="33" borderId="52" xfId="0" applyNumberFormat="1" applyFont="1" applyFill="1" applyBorder="1" applyAlignment="1">
      <alignment horizontal="center" vertical="center" wrapText="1" shrinkToFit="1"/>
    </xf>
    <xf numFmtId="49" fontId="125" fillId="33" borderId="10" xfId="0" applyNumberFormat="1" applyFont="1" applyFill="1" applyBorder="1" applyAlignment="1">
      <alignment horizontal="center" vertical="center" wrapText="1"/>
    </xf>
    <xf numFmtId="49" fontId="125" fillId="33" borderId="10" xfId="0" applyNumberFormat="1" applyFont="1" applyFill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horizontal="center" vertical="center" shrinkToFi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/>
    </xf>
    <xf numFmtId="49" fontId="123" fillId="33" borderId="46" xfId="0" applyNumberFormat="1" applyFont="1" applyFill="1" applyBorder="1" applyAlignment="1">
      <alignment horizontal="center" vertical="center" wrapText="1" shrinkToFit="1"/>
    </xf>
    <xf numFmtId="49" fontId="123" fillId="33" borderId="69" xfId="0" applyNumberFormat="1" applyFont="1" applyFill="1" applyBorder="1" applyAlignment="1">
      <alignment horizontal="center" vertical="center" shrinkToFit="1"/>
    </xf>
    <xf numFmtId="49" fontId="12" fillId="33" borderId="46" xfId="0" applyNumberFormat="1" applyFont="1" applyFill="1" applyBorder="1" applyAlignment="1">
      <alignment horizontal="center" vertical="center" wrapText="1"/>
    </xf>
    <xf numFmtId="49" fontId="125" fillId="33" borderId="36" xfId="0" applyNumberFormat="1" applyFont="1" applyFill="1" applyBorder="1" applyAlignment="1">
      <alignment horizontal="center" vertical="center" wrapText="1"/>
    </xf>
    <xf numFmtId="49" fontId="125" fillId="33" borderId="36" xfId="0" applyNumberFormat="1" applyFont="1" applyFill="1" applyBorder="1" applyAlignment="1">
      <alignment horizontal="center" vertical="center" shrinkToFit="1"/>
    </xf>
    <xf numFmtId="49" fontId="12" fillId="33" borderId="36" xfId="0" applyNumberFormat="1" applyFont="1" applyFill="1" applyBorder="1" applyAlignment="1">
      <alignment horizontal="center" vertical="center" shrinkToFit="1"/>
    </xf>
    <xf numFmtId="49" fontId="123" fillId="33" borderId="36" xfId="0" applyNumberFormat="1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14" fillId="33" borderId="57" xfId="0" applyNumberFormat="1" applyFont="1" applyFill="1" applyBorder="1" applyAlignment="1">
      <alignment horizontal="center" vertical="center"/>
    </xf>
    <xf numFmtId="49" fontId="123" fillId="33" borderId="47" xfId="0" applyNumberFormat="1" applyFont="1" applyFill="1" applyBorder="1" applyAlignment="1">
      <alignment horizontal="center" vertical="center" shrinkToFit="1"/>
    </xf>
    <xf numFmtId="49" fontId="14" fillId="33" borderId="56" xfId="0" applyNumberFormat="1" applyFont="1" applyFill="1" applyBorder="1" applyAlignment="1">
      <alignment horizontal="center" vertical="center"/>
    </xf>
    <xf numFmtId="49" fontId="123" fillId="33" borderId="51" xfId="0" applyNumberFormat="1" applyFont="1" applyFill="1" applyBorder="1" applyAlignment="1">
      <alignment horizontal="center" vertical="center" wrapText="1" shrinkToFit="1"/>
    </xf>
    <xf numFmtId="49" fontId="12" fillId="33" borderId="37" xfId="0" applyNumberFormat="1" applyFont="1" applyFill="1" applyBorder="1" applyAlignment="1">
      <alignment horizontal="center" vertical="center"/>
    </xf>
    <xf numFmtId="49" fontId="14" fillId="33" borderId="50" xfId="0" applyNumberFormat="1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/>
    </xf>
    <xf numFmtId="49" fontId="123" fillId="33" borderId="57" xfId="0" applyNumberFormat="1" applyFont="1" applyFill="1" applyBorder="1" applyAlignment="1">
      <alignment horizontal="center" vertical="center" wrapText="1" shrinkToFit="1"/>
    </xf>
    <xf numFmtId="49" fontId="123" fillId="33" borderId="56" xfId="0" applyNumberFormat="1" applyFont="1" applyFill="1" applyBorder="1" applyAlignment="1">
      <alignment horizontal="center" vertical="center" shrinkToFit="1"/>
    </xf>
    <xf numFmtId="49" fontId="123" fillId="33" borderId="37" xfId="0" applyNumberFormat="1" applyFont="1" applyFill="1" applyBorder="1" applyAlignment="1">
      <alignment horizontal="center" vertical="center" wrapText="1"/>
    </xf>
    <xf numFmtId="49" fontId="123" fillId="33" borderId="46" xfId="0" applyNumberFormat="1" applyFont="1" applyFill="1" applyBorder="1" applyAlignment="1">
      <alignment horizontal="center" vertical="center" shrinkToFit="1"/>
    </xf>
    <xf numFmtId="49" fontId="12" fillId="33" borderId="56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49" fontId="12" fillId="33" borderId="51" xfId="0" applyNumberFormat="1" applyFont="1" applyFill="1" applyBorder="1" applyAlignment="1">
      <alignment horizontal="center" vertical="center" shrinkToFit="1"/>
    </xf>
    <xf numFmtId="49" fontId="12" fillId="33" borderId="69" xfId="0" applyNumberFormat="1" applyFont="1" applyFill="1" applyBorder="1" applyAlignment="1">
      <alignment horizontal="center" vertical="center" shrinkToFit="1"/>
    </xf>
    <xf numFmtId="49" fontId="12" fillId="33" borderId="56" xfId="0" applyNumberFormat="1" applyFont="1" applyFill="1" applyBorder="1" applyAlignment="1">
      <alignment horizontal="center" vertical="center" shrinkToFit="1"/>
    </xf>
    <xf numFmtId="49" fontId="12" fillId="33" borderId="51" xfId="0" applyNumberFormat="1" applyFont="1" applyFill="1" applyBorder="1" applyAlignment="1">
      <alignment horizontal="center" vertical="center" wrapText="1" shrinkToFit="1"/>
    </xf>
    <xf numFmtId="49" fontId="28" fillId="33" borderId="12" xfId="70" applyNumberFormat="1" applyFont="1" applyFill="1" applyBorder="1" applyAlignment="1">
      <alignment horizontal="center" vertical="center" wrapText="1"/>
      <protection/>
    </xf>
    <xf numFmtId="49" fontId="28" fillId="33" borderId="12" xfId="0" applyNumberFormat="1" applyFont="1" applyFill="1" applyBorder="1" applyAlignment="1">
      <alignment horizontal="center" vertical="center" wrapText="1" shrinkToFit="1"/>
    </xf>
    <xf numFmtId="49" fontId="28" fillId="33" borderId="71" xfId="70" applyNumberFormat="1" applyFont="1" applyFill="1" applyBorder="1" applyAlignment="1" quotePrefix="1">
      <alignment horizontal="center" vertical="center" wrapText="1"/>
      <protection/>
    </xf>
    <xf numFmtId="49" fontId="28" fillId="0" borderId="5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49" fontId="28" fillId="33" borderId="79" xfId="0" applyNumberFormat="1" applyFont="1" applyFill="1" applyBorder="1" applyAlignment="1">
      <alignment horizontal="center" vertical="center"/>
    </xf>
    <xf numFmtId="49" fontId="28" fillId="33" borderId="83" xfId="71" applyNumberFormat="1" applyFont="1" applyFill="1" applyBorder="1" applyAlignment="1">
      <alignment horizontal="center" vertical="center"/>
      <protection/>
    </xf>
    <xf numFmtId="49" fontId="13" fillId="33" borderId="36" xfId="0" applyNumberFormat="1" applyFont="1" applyFill="1" applyBorder="1" applyAlignment="1">
      <alignment horizontal="center" vertical="center"/>
    </xf>
    <xf numFmtId="49" fontId="28" fillId="33" borderId="81" xfId="71" applyNumberFormat="1" applyFont="1" applyFill="1" applyBorder="1" applyAlignment="1">
      <alignment horizontal="center" vertical="center"/>
      <protection/>
    </xf>
    <xf numFmtId="49" fontId="27" fillId="33" borderId="79" xfId="0" applyNumberFormat="1" applyFont="1" applyFill="1" applyBorder="1" applyAlignment="1">
      <alignment horizontal="center" vertical="center"/>
    </xf>
    <xf numFmtId="49" fontId="27" fillId="33" borderId="81" xfId="71" applyNumberFormat="1" applyFont="1" applyFill="1" applyBorder="1" applyAlignment="1">
      <alignment horizontal="center" vertical="center"/>
      <protection/>
    </xf>
    <xf numFmtId="49" fontId="28" fillId="33" borderId="48" xfId="0" applyNumberFormat="1" applyFont="1" applyFill="1" applyBorder="1" applyAlignment="1">
      <alignment horizontal="center" vertical="center"/>
    </xf>
    <xf numFmtId="49" fontId="28" fillId="33" borderId="47" xfId="70" applyNumberFormat="1" applyFont="1" applyFill="1" applyBorder="1" applyAlignment="1">
      <alignment horizontal="center" vertical="center" wrapText="1"/>
      <protection/>
    </xf>
    <xf numFmtId="49" fontId="13" fillId="33" borderId="57" xfId="0" applyNumberFormat="1" applyFont="1" applyFill="1" applyBorder="1" applyAlignment="1">
      <alignment horizontal="center" vertical="center"/>
    </xf>
    <xf numFmtId="49" fontId="13" fillId="33" borderId="44" xfId="0" applyNumberFormat="1" applyFont="1" applyFill="1" applyBorder="1" applyAlignment="1">
      <alignment horizontal="center" vertical="center"/>
    </xf>
    <xf numFmtId="49" fontId="28" fillId="33" borderId="72" xfId="71" applyNumberFormat="1" applyFont="1" applyFill="1" applyBorder="1" applyAlignment="1">
      <alignment horizontal="center" vertical="center"/>
      <protection/>
    </xf>
    <xf numFmtId="49" fontId="28" fillId="0" borderId="51" xfId="0" applyNumberFormat="1" applyFont="1" applyBorder="1" applyAlignment="1">
      <alignment horizontal="center" vertical="center" wrapText="1"/>
    </xf>
    <xf numFmtId="49" fontId="27" fillId="33" borderId="48" xfId="0" applyNumberFormat="1" applyFont="1" applyFill="1" applyBorder="1" applyAlignment="1">
      <alignment horizontal="center" vertical="center"/>
    </xf>
    <xf numFmtId="49" fontId="27" fillId="33" borderId="72" xfId="71" applyNumberFormat="1" applyFont="1" applyFill="1" applyBorder="1" applyAlignment="1">
      <alignment horizontal="center" vertical="center"/>
      <protection/>
    </xf>
    <xf numFmtId="49" fontId="27" fillId="0" borderId="51" xfId="0" applyNumberFormat="1" applyFont="1" applyBorder="1" applyAlignment="1">
      <alignment horizontal="center" vertical="center" wrapText="1"/>
    </xf>
    <xf numFmtId="49" fontId="28" fillId="0" borderId="82" xfId="0" applyNumberFormat="1" applyFont="1" applyBorder="1" applyAlignment="1">
      <alignment horizontal="center" vertical="center"/>
    </xf>
    <xf numFmtId="0" fontId="126" fillId="33" borderId="71" xfId="0" applyFont="1" applyFill="1" applyBorder="1" applyAlignment="1">
      <alignment horizontal="center" vertical="center"/>
    </xf>
    <xf numFmtId="49" fontId="27" fillId="0" borderId="82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 wrapText="1"/>
    </xf>
    <xf numFmtId="0" fontId="126" fillId="33" borderId="47" xfId="0" applyFont="1" applyFill="1" applyBorder="1" applyAlignment="1">
      <alignment horizontal="center" vertical="center"/>
    </xf>
    <xf numFmtId="49" fontId="27" fillId="0" borderId="48" xfId="0" applyNumberFormat="1" applyFont="1" applyBorder="1" applyAlignment="1">
      <alignment horizontal="center" vertical="center" wrapText="1"/>
    </xf>
    <xf numFmtId="49" fontId="28" fillId="33" borderId="57" xfId="70" applyNumberFormat="1" applyFont="1" applyFill="1" applyBorder="1" applyAlignment="1" quotePrefix="1">
      <alignment horizontal="center" vertical="center" wrapText="1"/>
      <protection/>
    </xf>
    <xf numFmtId="49" fontId="28" fillId="33" borderId="44" xfId="70" applyNumberFormat="1" applyFont="1" applyFill="1" applyBorder="1" applyAlignment="1" quotePrefix="1">
      <alignment horizontal="center" vertical="center" wrapText="1"/>
      <protection/>
    </xf>
    <xf numFmtId="49" fontId="28" fillId="33" borderId="44" xfId="0" applyNumberFormat="1" applyFont="1" applyFill="1" applyBorder="1" applyAlignment="1">
      <alignment horizontal="center" vertical="center" wrapText="1"/>
    </xf>
    <xf numFmtId="0" fontId="126" fillId="33" borderId="44" xfId="0" applyFont="1" applyFill="1" applyBorder="1" applyAlignment="1">
      <alignment horizontal="center" vertical="center"/>
    </xf>
    <xf numFmtId="49" fontId="27" fillId="0" borderId="82" xfId="0" applyNumberFormat="1" applyFont="1" applyBorder="1" applyAlignment="1">
      <alignment horizontal="center" vertical="center" wrapText="1"/>
    </xf>
    <xf numFmtId="49" fontId="28" fillId="33" borderId="71" xfId="70" applyNumberFormat="1" applyFont="1" applyFill="1" applyBorder="1" applyAlignment="1">
      <alignment horizontal="center" vertical="center" wrapText="1"/>
      <protection/>
    </xf>
    <xf numFmtId="49" fontId="28" fillId="33" borderId="71" xfId="0" applyNumberFormat="1" applyFont="1" applyFill="1" applyBorder="1" applyAlignment="1">
      <alignment horizontal="center" vertical="center" wrapText="1" shrinkToFi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33" borderId="44" xfId="70" applyNumberFormat="1" applyFont="1" applyFill="1" applyBorder="1" applyAlignment="1">
      <alignment horizontal="center" vertical="center" wrapText="1"/>
      <protection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79" xfId="0" applyNumberFormat="1" applyFont="1" applyBorder="1" applyAlignment="1">
      <alignment horizontal="center" wrapText="1"/>
    </xf>
    <xf numFmtId="49" fontId="28" fillId="0" borderId="67" xfId="0" applyNumberFormat="1" applyFont="1" applyBorder="1" applyAlignment="1">
      <alignment horizontal="center" wrapText="1"/>
    </xf>
    <xf numFmtId="49" fontId="28" fillId="0" borderId="79" xfId="0" applyNumberFormat="1" applyFont="1" applyBorder="1" applyAlignment="1">
      <alignment horizontal="center" wrapText="1"/>
    </xf>
    <xf numFmtId="49" fontId="28" fillId="33" borderId="47" xfId="0" applyNumberFormat="1" applyFont="1" applyFill="1" applyBorder="1" applyAlignment="1">
      <alignment horizontal="center" wrapText="1" shrinkToFit="1"/>
    </xf>
    <xf numFmtId="49" fontId="28" fillId="33" borderId="46" xfId="0" applyNumberFormat="1" applyFont="1" applyFill="1" applyBorder="1" applyAlignment="1">
      <alignment horizontal="center" wrapText="1" shrinkToFit="1"/>
    </xf>
    <xf numFmtId="49" fontId="28" fillId="33" borderId="71" xfId="70" applyNumberFormat="1" applyFont="1" applyFill="1" applyBorder="1" applyAlignment="1" quotePrefix="1">
      <alignment horizontal="center" wrapText="1"/>
      <protection/>
    </xf>
    <xf numFmtId="49" fontId="28" fillId="0" borderId="82" xfId="0" applyNumberFormat="1" applyFont="1" applyBorder="1" applyAlignment="1">
      <alignment horizontal="center" vertical="center" wrapText="1"/>
    </xf>
    <xf numFmtId="0" fontId="28" fillId="33" borderId="62" xfId="71" applyFont="1" applyFill="1" applyBorder="1" applyAlignment="1">
      <alignment vertical="center" shrinkToFit="1"/>
      <protection/>
    </xf>
    <xf numFmtId="0" fontId="28" fillId="33" borderId="13" xfId="0" applyFont="1" applyFill="1" applyBorder="1" applyAlignment="1">
      <alignment horizontal="center" vertical="center"/>
    </xf>
    <xf numFmtId="49" fontId="28" fillId="33" borderId="69" xfId="71" applyNumberFormat="1" applyFont="1" applyFill="1" applyBorder="1" applyAlignment="1">
      <alignment horizontal="center" vertical="center"/>
      <protection/>
    </xf>
    <xf numFmtId="49" fontId="28" fillId="33" borderId="13" xfId="71" applyNumberFormat="1" applyFont="1" applyFill="1" applyBorder="1" applyAlignment="1">
      <alignment horizontal="center" vertical="center"/>
      <protection/>
    </xf>
    <xf numFmtId="49" fontId="28" fillId="33" borderId="51" xfId="70" applyNumberFormat="1" applyFont="1" applyFill="1" applyBorder="1" applyAlignment="1">
      <alignment horizontal="center" vertical="center" wrapText="1"/>
      <protection/>
    </xf>
    <xf numFmtId="49" fontId="28" fillId="33" borderId="68" xfId="70" applyNumberFormat="1" applyFont="1" applyFill="1" applyBorder="1" applyAlignment="1">
      <alignment horizontal="center" vertical="center" wrapText="1"/>
      <protection/>
    </xf>
    <xf numFmtId="49" fontId="28" fillId="33" borderId="13" xfId="70" applyNumberFormat="1" applyFont="1" applyFill="1" applyBorder="1" applyAlignment="1">
      <alignment horizontal="center" vertical="center" wrapText="1"/>
      <protection/>
    </xf>
    <xf numFmtId="49" fontId="28" fillId="33" borderId="68" xfId="70" applyNumberFormat="1" applyFont="1" applyFill="1" applyBorder="1" applyAlignment="1" quotePrefix="1">
      <alignment horizontal="center" vertical="center" wrapText="1"/>
      <protection/>
    </xf>
    <xf numFmtId="49" fontId="28" fillId="33" borderId="56" xfId="70" applyNumberFormat="1" applyFont="1" applyFill="1" applyBorder="1" applyAlignment="1" quotePrefix="1">
      <alignment horizontal="center" vertical="center" wrapText="1"/>
      <protection/>
    </xf>
    <xf numFmtId="49" fontId="28" fillId="33" borderId="13" xfId="70" applyNumberFormat="1" applyFont="1" applyFill="1" applyBorder="1" applyAlignment="1" quotePrefix="1">
      <alignment horizontal="center" vertical="center" wrapText="1"/>
      <protection/>
    </xf>
    <xf numFmtId="49" fontId="28" fillId="33" borderId="51" xfId="0" applyNumberFormat="1" applyFont="1" applyFill="1" applyBorder="1" applyAlignment="1">
      <alignment horizontal="center" vertical="center" wrapText="1"/>
    </xf>
    <xf numFmtId="49" fontId="28" fillId="33" borderId="68" xfId="0" applyNumberFormat="1" applyFont="1" applyFill="1" applyBorder="1" applyAlignment="1">
      <alignment horizontal="center" vertical="center" wrapText="1"/>
    </xf>
    <xf numFmtId="49" fontId="28" fillId="33" borderId="13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49" fontId="18" fillId="0" borderId="83" xfId="0" applyNumberFormat="1" applyFont="1" applyFill="1" applyBorder="1" applyAlignment="1">
      <alignment horizontal="center" vertical="center" wrapText="1" shrinkToFit="1"/>
    </xf>
    <xf numFmtId="49" fontId="13" fillId="0" borderId="69" xfId="0" applyNumberFormat="1" applyFont="1" applyFill="1" applyBorder="1" applyAlignment="1">
      <alignment horizontal="center" vertical="center" wrapText="1" shrinkToFit="1"/>
    </xf>
    <xf numFmtId="49" fontId="18" fillId="0" borderId="84" xfId="0" applyNumberFormat="1" applyFont="1" applyFill="1" applyBorder="1" applyAlignment="1">
      <alignment horizontal="center" vertical="center" wrapText="1" shrinkToFit="1"/>
    </xf>
    <xf numFmtId="49" fontId="13" fillId="0" borderId="51" xfId="0" applyNumberFormat="1" applyFont="1" applyFill="1" applyBorder="1" applyAlignment="1">
      <alignment horizontal="center" vertical="center" wrapText="1" shrinkToFit="1"/>
    </xf>
    <xf numFmtId="0" fontId="18" fillId="0" borderId="83" xfId="0" applyFont="1" applyFill="1" applyBorder="1" applyAlignment="1">
      <alignment horizontal="center" vertical="center" shrinkToFit="1"/>
    </xf>
    <xf numFmtId="0" fontId="27" fillId="0" borderId="59" xfId="0" applyFont="1" applyFill="1" applyBorder="1" applyAlignment="1">
      <alignment horizontal="center" vertical="center"/>
    </xf>
    <xf numFmtId="49" fontId="18" fillId="0" borderId="65" xfId="0" applyNumberFormat="1" applyFont="1" applyFill="1" applyBorder="1" applyAlignment="1">
      <alignment horizontal="center" vertical="center" wrapText="1"/>
    </xf>
    <xf numFmtId="49" fontId="18" fillId="0" borderId="66" xfId="0" applyNumberFormat="1" applyFont="1" applyFill="1" applyBorder="1" applyAlignment="1">
      <alignment horizontal="center" vertical="center" wrapText="1"/>
    </xf>
    <xf numFmtId="49" fontId="18" fillId="0" borderId="77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7" fillId="0" borderId="68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68" xfId="0" applyNumberFormat="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left" vertical="center" wrapText="1"/>
    </xf>
    <xf numFmtId="0" fontId="27" fillId="0" borderId="6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49" fontId="28" fillId="0" borderId="36" xfId="0" applyNumberFormat="1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49" fontId="13" fillId="0" borderId="74" xfId="0" applyNumberFormat="1" applyFont="1" applyFill="1" applyBorder="1" applyAlignment="1">
      <alignment horizontal="center" vertical="center" wrapText="1"/>
    </xf>
    <xf numFmtId="49" fontId="13" fillId="0" borderId="85" xfId="0" applyNumberFormat="1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49" fontId="28" fillId="0" borderId="78" xfId="0" applyNumberFormat="1" applyFont="1" applyFill="1" applyBorder="1" applyAlignment="1">
      <alignment horizontal="center" vertical="center" wrapText="1"/>
    </xf>
    <xf numFmtId="49" fontId="28" fillId="0" borderId="84" xfId="0" applyNumberFormat="1" applyFont="1" applyFill="1" applyBorder="1" applyAlignment="1">
      <alignment horizontal="center" vertical="center" wrapText="1"/>
    </xf>
    <xf numFmtId="49" fontId="18" fillId="0" borderId="74" xfId="0" applyNumberFormat="1" applyFont="1" applyFill="1" applyBorder="1" applyAlignment="1">
      <alignment horizontal="center" vertical="center" wrapText="1"/>
    </xf>
    <xf numFmtId="49" fontId="18" fillId="0" borderId="85" xfId="0" applyNumberFormat="1" applyFont="1" applyFill="1" applyBorder="1" applyAlignment="1">
      <alignment horizontal="center" vertical="center" wrapText="1"/>
    </xf>
    <xf numFmtId="49" fontId="28" fillId="0" borderId="37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66" xfId="0" applyNumberFormat="1" applyFont="1" applyFill="1" applyBorder="1" applyAlignment="1">
      <alignment horizontal="center" vertical="center" wrapText="1"/>
    </xf>
    <xf numFmtId="49" fontId="27" fillId="0" borderId="8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80" xfId="0" applyNumberFormat="1" applyFont="1" applyFill="1" applyBorder="1" applyAlignment="1">
      <alignment horizontal="center" vertical="center" wrapText="1"/>
    </xf>
    <xf numFmtId="49" fontId="13" fillId="0" borderId="86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 wrapText="1"/>
    </xf>
    <xf numFmtId="49" fontId="27" fillId="0" borderId="51" xfId="0" applyNumberFormat="1" applyFont="1" applyFill="1" applyBorder="1" applyAlignment="1">
      <alignment horizontal="center" vertical="center"/>
    </xf>
    <xf numFmtId="49" fontId="28" fillId="0" borderId="51" xfId="0" applyNumberFormat="1" applyFont="1" applyFill="1" applyBorder="1" applyAlignment="1">
      <alignment horizontal="center" vertical="center"/>
    </xf>
    <xf numFmtId="49" fontId="28" fillId="0" borderId="67" xfId="0" applyNumberFormat="1" applyFont="1" applyFill="1" applyBorder="1" applyAlignment="1">
      <alignment horizontal="center" vertical="center" wrapText="1"/>
    </xf>
    <xf numFmtId="49" fontId="27" fillId="0" borderId="67" xfId="0" applyNumberFormat="1" applyFont="1" applyFill="1" applyBorder="1" applyAlignment="1">
      <alignment horizontal="center" vertical="center" wrapText="1"/>
    </xf>
    <xf numFmtId="0" fontId="127" fillId="0" borderId="0" xfId="0" applyFont="1" applyAlignment="1">
      <alignment horizontal="center"/>
    </xf>
    <xf numFmtId="191" fontId="12" fillId="0" borderId="44" xfId="0" applyNumberFormat="1" applyFont="1" applyBorder="1" applyAlignment="1">
      <alignment horizontal="center" vertical="center" shrinkToFit="1"/>
    </xf>
    <xf numFmtId="191" fontId="12" fillId="0" borderId="60" xfId="0" applyNumberFormat="1" applyFont="1" applyBorder="1" applyAlignment="1">
      <alignment horizontal="center" vertical="center" shrinkToFit="1"/>
    </xf>
    <xf numFmtId="49" fontId="27" fillId="0" borderId="67" xfId="0" applyNumberFormat="1" applyFont="1" applyBorder="1" applyAlignment="1">
      <alignment horizontal="center" wrapText="1"/>
    </xf>
    <xf numFmtId="191" fontId="27" fillId="0" borderId="56" xfId="0" applyNumberFormat="1" applyFont="1" applyBorder="1" applyAlignment="1">
      <alignment horizontal="center" vertical="center"/>
    </xf>
    <xf numFmtId="191" fontId="27" fillId="0" borderId="13" xfId="0" applyNumberFormat="1" applyFont="1" applyBorder="1" applyAlignment="1">
      <alignment horizontal="center" vertical="center"/>
    </xf>
    <xf numFmtId="191" fontId="27" fillId="0" borderId="68" xfId="71" applyNumberFormat="1" applyFont="1" applyBorder="1" applyAlignment="1">
      <alignment horizontal="center" vertical="center" wrapText="1"/>
      <protection/>
    </xf>
    <xf numFmtId="191" fontId="27" fillId="0" borderId="13" xfId="71" applyNumberFormat="1" applyFont="1" applyBorder="1" applyAlignment="1">
      <alignment horizontal="center" vertical="center" wrapText="1"/>
      <protection/>
    </xf>
    <xf numFmtId="191" fontId="28" fillId="0" borderId="56" xfId="0" applyNumberFormat="1" applyFont="1" applyBorder="1" applyAlignment="1">
      <alignment horizontal="center" vertical="center"/>
    </xf>
    <xf numFmtId="191" fontId="28" fillId="0" borderId="13" xfId="0" applyNumberFormat="1" applyFont="1" applyBorder="1" applyAlignment="1">
      <alignment horizontal="center" vertical="center"/>
    </xf>
    <xf numFmtId="191" fontId="28" fillId="0" borderId="68" xfId="71" applyNumberFormat="1" applyFont="1" applyFill="1" applyBorder="1" applyAlignment="1">
      <alignment horizontal="center" vertical="center" wrapText="1"/>
      <protection/>
    </xf>
    <xf numFmtId="191" fontId="28" fillId="0" borderId="13" xfId="71" applyNumberFormat="1" applyFont="1" applyFill="1" applyBorder="1" applyAlignment="1">
      <alignment horizontal="center" vertical="center" wrapText="1"/>
      <protection/>
    </xf>
    <xf numFmtId="191" fontId="18" fillId="0" borderId="78" xfId="0" applyNumberFormat="1" applyFont="1" applyFill="1" applyBorder="1" applyAlignment="1">
      <alignment horizontal="center" vertical="center" shrinkToFit="1"/>
    </xf>
    <xf numFmtId="191" fontId="18" fillId="0" borderId="59" xfId="0" applyNumberFormat="1" applyFont="1" applyFill="1" applyBorder="1" applyAlignment="1">
      <alignment horizontal="center" vertical="center" shrinkToFit="1"/>
    </xf>
    <xf numFmtId="191" fontId="13" fillId="0" borderId="56" xfId="0" applyNumberFormat="1" applyFont="1" applyFill="1" applyBorder="1" applyAlignment="1">
      <alignment horizontal="center" vertical="center" shrinkToFit="1"/>
    </xf>
    <xf numFmtId="191" fontId="13" fillId="0" borderId="13" xfId="0" applyNumberFormat="1" applyFont="1" applyFill="1" applyBorder="1" applyAlignment="1">
      <alignment horizontal="center" vertical="center" shrinkToFit="1"/>
    </xf>
    <xf numFmtId="191" fontId="18" fillId="0" borderId="0" xfId="0" applyNumberFormat="1" applyFont="1" applyFill="1" applyBorder="1" applyAlignment="1">
      <alignment horizontal="center" vertical="center" wrapText="1" shrinkToFit="1"/>
    </xf>
    <xf numFmtId="191" fontId="13" fillId="0" borderId="68" xfId="0" applyNumberFormat="1" applyFont="1" applyFill="1" applyBorder="1" applyAlignment="1">
      <alignment horizontal="center" vertical="center" wrapText="1" shrinkToFit="1"/>
    </xf>
    <xf numFmtId="191" fontId="18" fillId="0" borderId="87" xfId="0" applyNumberFormat="1" applyFont="1" applyFill="1" applyBorder="1" applyAlignment="1">
      <alignment horizontal="center" vertical="center" shrinkToFit="1"/>
    </xf>
    <xf numFmtId="191" fontId="18" fillId="0" borderId="78" xfId="0" applyNumberFormat="1" applyFont="1" applyFill="1" applyBorder="1" applyAlignment="1">
      <alignment horizontal="center" vertical="center" wrapText="1" shrinkToFit="1"/>
    </xf>
    <xf numFmtId="191" fontId="18" fillId="0" borderId="59" xfId="0" applyNumberFormat="1" applyFont="1" applyFill="1" applyBorder="1" applyAlignment="1">
      <alignment horizontal="center" vertical="center" wrapText="1" shrinkToFit="1"/>
    </xf>
    <xf numFmtId="191" fontId="13" fillId="0" borderId="56" xfId="0" applyNumberFormat="1" applyFont="1" applyFill="1" applyBorder="1" applyAlignment="1">
      <alignment horizontal="center" vertical="center" wrapText="1" shrinkToFit="1"/>
    </xf>
    <xf numFmtId="191" fontId="13" fillId="0" borderId="13" xfId="0" applyNumberFormat="1" applyFont="1" applyFill="1" applyBorder="1" applyAlignment="1">
      <alignment horizontal="center" vertical="center" wrapText="1" shrinkToFit="1"/>
    </xf>
    <xf numFmtId="191" fontId="18" fillId="0" borderId="88" xfId="0" applyNumberFormat="1" applyFont="1" applyFill="1" applyBorder="1" applyAlignment="1">
      <alignment horizontal="center" vertical="center" shrinkToFit="1"/>
    </xf>
    <xf numFmtId="191" fontId="18" fillId="0" borderId="86" xfId="0" applyNumberFormat="1" applyFont="1" applyFill="1" applyBorder="1" applyAlignment="1">
      <alignment horizontal="center" vertical="center" shrinkToFit="1"/>
    </xf>
    <xf numFmtId="191" fontId="28" fillId="0" borderId="48" xfId="0" applyNumberFormat="1" applyFont="1" applyFill="1" applyBorder="1" applyAlignment="1">
      <alignment horizontal="center" vertical="center"/>
    </xf>
    <xf numFmtId="191" fontId="28" fillId="0" borderId="79" xfId="0" applyNumberFormat="1" applyFont="1" applyFill="1" applyBorder="1" applyAlignment="1">
      <alignment horizontal="center" vertical="center"/>
    </xf>
    <xf numFmtId="191" fontId="18" fillId="0" borderId="57" xfId="0" applyNumberFormat="1" applyFont="1" applyFill="1" applyBorder="1" applyAlignment="1">
      <alignment horizontal="center" vertical="center"/>
    </xf>
    <xf numFmtId="191" fontId="18" fillId="0" borderId="46" xfId="0" applyNumberFormat="1" applyFont="1" applyFill="1" applyBorder="1" applyAlignment="1">
      <alignment horizontal="center" vertical="center"/>
    </xf>
    <xf numFmtId="191" fontId="28" fillId="0" borderId="83" xfId="0" applyNumberFormat="1" applyFont="1" applyFill="1" applyBorder="1" applyAlignment="1">
      <alignment horizontal="center" vertical="center"/>
    </xf>
    <xf numFmtId="191" fontId="28" fillId="0" borderId="70" xfId="0" applyNumberFormat="1" applyFont="1" applyFill="1" applyBorder="1" applyAlignment="1">
      <alignment horizontal="center" vertical="center" wrapText="1"/>
    </xf>
    <xf numFmtId="191" fontId="27" fillId="0" borderId="12" xfId="0" applyNumberFormat="1" applyFont="1" applyFill="1" applyBorder="1" applyAlignment="1">
      <alignment horizontal="center" vertical="center" wrapText="1"/>
    </xf>
    <xf numFmtId="191" fontId="28" fillId="0" borderId="63" xfId="0" applyNumberFormat="1" applyFont="1" applyFill="1" applyBorder="1" applyAlignment="1">
      <alignment horizontal="center" vertical="center" wrapText="1"/>
    </xf>
    <xf numFmtId="191" fontId="27" fillId="0" borderId="56" xfId="0" applyNumberFormat="1" applyFont="1" applyFill="1" applyBorder="1" applyAlignment="1">
      <alignment horizontal="center" vertical="center"/>
    </xf>
    <xf numFmtId="191" fontId="27" fillId="0" borderId="13" xfId="0" applyNumberFormat="1" applyFont="1" applyFill="1" applyBorder="1" applyAlignment="1">
      <alignment horizontal="center" vertical="center"/>
    </xf>
    <xf numFmtId="191" fontId="27" fillId="0" borderId="68" xfId="0" applyNumberFormat="1" applyFont="1" applyFill="1" applyBorder="1" applyAlignment="1">
      <alignment horizontal="center" vertical="center" wrapText="1"/>
    </xf>
    <xf numFmtId="191" fontId="27" fillId="0" borderId="13" xfId="0" applyNumberFormat="1" applyFont="1" applyFill="1" applyBorder="1" applyAlignment="1">
      <alignment horizontal="center" vertical="center" wrapText="1"/>
    </xf>
    <xf numFmtId="191" fontId="27" fillId="0" borderId="48" xfId="0" applyNumberFormat="1" applyFont="1" applyFill="1" applyBorder="1" applyAlignment="1">
      <alignment horizontal="center" vertical="center"/>
    </xf>
    <xf numFmtId="191" fontId="27" fillId="0" borderId="79" xfId="0" applyNumberFormat="1" applyFont="1" applyFill="1" applyBorder="1" applyAlignment="1">
      <alignment horizontal="center" vertical="center"/>
    </xf>
    <xf numFmtId="191" fontId="13" fillId="0" borderId="57" xfId="0" applyNumberFormat="1" applyFont="1" applyFill="1" applyBorder="1" applyAlignment="1">
      <alignment horizontal="center" vertical="center"/>
    </xf>
    <xf numFmtId="191" fontId="13" fillId="0" borderId="46" xfId="0" applyNumberFormat="1" applyFont="1" applyFill="1" applyBorder="1" applyAlignment="1">
      <alignment horizontal="center" vertical="center"/>
    </xf>
    <xf numFmtId="191" fontId="27" fillId="0" borderId="70" xfId="0" applyNumberFormat="1" applyFont="1" applyFill="1" applyBorder="1" applyAlignment="1">
      <alignment horizontal="center" vertical="center" wrapText="1"/>
    </xf>
    <xf numFmtId="191" fontId="28" fillId="0" borderId="12" xfId="0" applyNumberFormat="1" applyFont="1" applyFill="1" applyBorder="1" applyAlignment="1">
      <alignment horizontal="center" vertical="center" wrapText="1"/>
    </xf>
    <xf numFmtId="191" fontId="28" fillId="0" borderId="56" xfId="0" applyNumberFormat="1" applyFont="1" applyFill="1" applyBorder="1" applyAlignment="1">
      <alignment horizontal="center" vertical="center"/>
    </xf>
    <xf numFmtId="191" fontId="28" fillId="0" borderId="13" xfId="0" applyNumberFormat="1" applyFont="1" applyFill="1" applyBorder="1" applyAlignment="1">
      <alignment horizontal="center" vertical="center"/>
    </xf>
    <xf numFmtId="191" fontId="28" fillId="0" borderId="13" xfId="0" applyNumberFormat="1" applyFont="1" applyFill="1" applyBorder="1" applyAlignment="1">
      <alignment horizontal="center" vertical="center" wrapText="1"/>
    </xf>
    <xf numFmtId="191" fontId="28" fillId="0" borderId="68" xfId="0" applyNumberFormat="1" applyFont="1" applyFill="1" applyBorder="1" applyAlignment="1">
      <alignment horizontal="center" vertical="center" wrapText="1"/>
    </xf>
    <xf numFmtId="0" fontId="13" fillId="0" borderId="35" xfId="70" applyFont="1" applyBorder="1" applyAlignment="1">
      <alignment horizontal="center" vertical="center"/>
      <protection/>
    </xf>
    <xf numFmtId="0" fontId="13" fillId="0" borderId="34" xfId="70" applyFont="1" applyBorder="1" applyAlignment="1">
      <alignment horizontal="center" vertical="center"/>
      <protection/>
    </xf>
    <xf numFmtId="0" fontId="5" fillId="0" borderId="55" xfId="70" applyFont="1" applyBorder="1" applyAlignment="1">
      <alignment horizontal="center" vertical="center"/>
      <protection/>
    </xf>
    <xf numFmtId="49" fontId="14" fillId="33" borderId="55" xfId="0" applyNumberFormat="1" applyFont="1" applyFill="1" applyBorder="1" applyAlignment="1">
      <alignment horizontal="center" vertical="center" wrapText="1"/>
    </xf>
    <xf numFmtId="49" fontId="12" fillId="33" borderId="55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 quotePrefix="1">
      <alignment horizontal="center" vertical="center" wrapText="1"/>
    </xf>
    <xf numFmtId="49" fontId="12" fillId="33" borderId="16" xfId="0" applyNumberFormat="1" applyFont="1" applyFill="1" applyBorder="1" applyAlignment="1" quotePrefix="1">
      <alignment horizontal="center" vertical="center" wrapText="1"/>
    </xf>
    <xf numFmtId="0" fontId="12" fillId="0" borderId="34" xfId="70" applyFont="1" applyBorder="1" applyAlignment="1">
      <alignment horizontal="center" vertical="center"/>
      <protection/>
    </xf>
    <xf numFmtId="191" fontId="12" fillId="33" borderId="35" xfId="70" applyNumberFormat="1" applyFont="1" applyFill="1" applyBorder="1" applyAlignment="1">
      <alignment horizontal="center" vertical="center"/>
      <protection/>
    </xf>
    <xf numFmtId="191" fontId="12" fillId="33" borderId="34" xfId="70" applyNumberFormat="1" applyFont="1" applyFill="1" applyBorder="1" applyAlignment="1">
      <alignment horizontal="center" vertical="center"/>
      <protection/>
    </xf>
    <xf numFmtId="191" fontId="14" fillId="33" borderId="35" xfId="70" applyNumberFormat="1" applyFont="1" applyFill="1" applyBorder="1" applyAlignment="1">
      <alignment horizontal="center" vertical="center"/>
      <protection/>
    </xf>
    <xf numFmtId="191" fontId="14" fillId="33" borderId="34" xfId="70" applyNumberFormat="1" applyFont="1" applyFill="1" applyBorder="1" applyAlignment="1">
      <alignment horizontal="center" vertical="center"/>
      <protection/>
    </xf>
    <xf numFmtId="191" fontId="12" fillId="33" borderId="17" xfId="0" applyNumberFormat="1" applyFont="1" applyFill="1" applyBorder="1" applyAlignment="1">
      <alignment horizontal="center" vertical="center" wrapText="1"/>
    </xf>
    <xf numFmtId="191" fontId="12" fillId="33" borderId="34" xfId="0" applyNumberFormat="1" applyFont="1" applyFill="1" applyBorder="1" applyAlignment="1">
      <alignment horizontal="center" vertical="center" wrapText="1"/>
    </xf>
    <xf numFmtId="191" fontId="14" fillId="33" borderId="17" xfId="0" applyNumberFormat="1" applyFont="1" applyFill="1" applyBorder="1" applyAlignment="1">
      <alignment horizontal="center" vertical="center" wrapText="1"/>
    </xf>
    <xf numFmtId="191" fontId="14" fillId="33" borderId="34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 shrinkToFit="1"/>
    </xf>
    <xf numFmtId="0" fontId="13" fillId="0" borderId="33" xfId="0" applyFont="1" applyFill="1" applyBorder="1" applyAlignment="1">
      <alignment horizontal="center" vertical="center" shrinkToFit="1"/>
    </xf>
    <xf numFmtId="49" fontId="11" fillId="33" borderId="16" xfId="0" applyNumberFormat="1" applyFont="1" applyFill="1" applyBorder="1" applyAlignment="1">
      <alignment horizontal="center" vertical="center" shrinkToFit="1"/>
    </xf>
    <xf numFmtId="49" fontId="11" fillId="0" borderId="33" xfId="0" applyNumberFormat="1" applyFont="1" applyBorder="1" applyAlignment="1">
      <alignment horizontal="center" vertical="center" shrinkToFit="1"/>
    </xf>
    <xf numFmtId="191" fontId="12" fillId="0" borderId="34" xfId="0" applyNumberFormat="1" applyFont="1" applyBorder="1" applyAlignment="1">
      <alignment horizontal="center" vertical="center" shrinkToFit="1"/>
    </xf>
    <xf numFmtId="49" fontId="11" fillId="0" borderId="55" xfId="0" applyNumberFormat="1" applyFont="1" applyBorder="1" applyAlignment="1">
      <alignment horizontal="center" vertical="center" shrinkToFit="1"/>
    </xf>
    <xf numFmtId="191" fontId="12" fillId="33" borderId="13" xfId="0" applyNumberFormat="1" applyFont="1" applyFill="1" applyBorder="1" applyAlignment="1">
      <alignment horizontal="center" vertical="center" shrinkToFit="1"/>
    </xf>
    <xf numFmtId="191" fontId="12" fillId="0" borderId="12" xfId="0" applyNumberFormat="1" applyFont="1" applyBorder="1" applyAlignment="1">
      <alignment horizontal="center" vertical="center" shrinkToFit="1"/>
    </xf>
    <xf numFmtId="191" fontId="12" fillId="33" borderId="52" xfId="0" applyNumberFormat="1" applyFont="1" applyFill="1" applyBorder="1" applyAlignment="1">
      <alignment horizontal="center" vertical="center" shrinkToFit="1"/>
    </xf>
    <xf numFmtId="191" fontId="12" fillId="0" borderId="70" xfId="0" applyNumberFormat="1" applyFont="1" applyBorder="1" applyAlignment="1">
      <alignment horizontal="center" vertical="center" shrinkToFit="1"/>
    </xf>
    <xf numFmtId="191" fontId="12" fillId="0" borderId="54" xfId="0" applyNumberFormat="1" applyFont="1" applyBorder="1" applyAlignment="1">
      <alignment horizontal="center" vertical="center" shrinkToFit="1"/>
    </xf>
    <xf numFmtId="49" fontId="33" fillId="33" borderId="37" xfId="71" applyNumberFormat="1" applyFont="1" applyFill="1" applyBorder="1" applyAlignment="1">
      <alignment horizontal="center" vertical="center"/>
      <protection/>
    </xf>
    <xf numFmtId="49" fontId="33" fillId="33" borderId="30" xfId="71" applyNumberFormat="1" applyFont="1" applyFill="1" applyBorder="1" applyAlignment="1">
      <alignment horizontal="center" vertical="center"/>
      <protection/>
    </xf>
    <xf numFmtId="49" fontId="4" fillId="33" borderId="57" xfId="0" applyNumberFormat="1" applyFont="1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49" fontId="33" fillId="33" borderId="48" xfId="0" applyNumberFormat="1" applyFont="1" applyFill="1" applyBorder="1" applyAlignment="1">
      <alignment horizontal="center" vertical="center"/>
    </xf>
    <xf numFmtId="49" fontId="33" fillId="33" borderId="60" xfId="0" applyNumberFormat="1" applyFont="1" applyFill="1" applyBorder="1" applyAlignment="1">
      <alignment horizontal="center" vertical="center"/>
    </xf>
    <xf numFmtId="49" fontId="33" fillId="33" borderId="56" xfId="71" applyNumberFormat="1" applyFont="1" applyFill="1" applyBorder="1" applyAlignment="1">
      <alignment horizontal="center" vertical="center"/>
      <protection/>
    </xf>
    <xf numFmtId="191" fontId="24" fillId="33" borderId="35" xfId="70" applyNumberFormat="1" applyFont="1" applyFill="1" applyBorder="1" applyAlignment="1">
      <alignment horizontal="center" vertical="center"/>
      <protection/>
    </xf>
    <xf numFmtId="191" fontId="24" fillId="33" borderId="34" xfId="70" applyNumberFormat="1" applyFont="1" applyFill="1" applyBorder="1" applyAlignment="1">
      <alignment horizontal="center" vertical="center"/>
      <protection/>
    </xf>
    <xf numFmtId="191" fontId="33" fillId="0" borderId="78" xfId="0" applyNumberFormat="1" applyFont="1" applyFill="1" applyBorder="1" applyAlignment="1">
      <alignment horizontal="center" vertical="center"/>
    </xf>
    <xf numFmtId="191" fontId="33" fillId="0" borderId="83" xfId="0" applyNumberFormat="1" applyFont="1" applyFill="1" applyBorder="1" applyAlignment="1">
      <alignment horizontal="center" vertical="center"/>
    </xf>
    <xf numFmtId="191" fontId="4" fillId="0" borderId="56" xfId="0" applyNumberFormat="1" applyFont="1" applyFill="1" applyBorder="1" applyAlignment="1">
      <alignment horizontal="center" vertical="center" shrinkToFit="1"/>
    </xf>
    <xf numFmtId="191" fontId="4" fillId="0" borderId="13" xfId="0" applyNumberFormat="1" applyFont="1" applyFill="1" applyBorder="1" applyAlignment="1">
      <alignment horizontal="center" vertical="center" shrinkToFit="1"/>
    </xf>
    <xf numFmtId="49" fontId="24" fillId="33" borderId="12" xfId="0" applyNumberFormat="1" applyFont="1" applyFill="1" applyBorder="1" applyAlignment="1">
      <alignment horizontal="center" vertical="center"/>
    </xf>
    <xf numFmtId="49" fontId="128" fillId="33" borderId="10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191" fontId="12" fillId="33" borderId="52" xfId="0" applyNumberFormat="1" applyFont="1" applyFill="1" applyBorder="1" applyAlignment="1">
      <alignment horizontal="center" vertical="center" wrapText="1"/>
    </xf>
    <xf numFmtId="0" fontId="125" fillId="0" borderId="57" xfId="0" applyFont="1" applyFill="1" applyBorder="1" applyAlignment="1">
      <alignment horizontal="center" vertical="center" shrinkToFit="1"/>
    </xf>
    <xf numFmtId="191" fontId="12" fillId="0" borderId="52" xfId="0" applyNumberFormat="1" applyFont="1" applyFill="1" applyBorder="1" applyAlignment="1">
      <alignment horizontal="center" vertical="center" wrapText="1"/>
    </xf>
    <xf numFmtId="191" fontId="12" fillId="0" borderId="57" xfId="0" applyNumberFormat="1" applyFont="1" applyBorder="1" applyAlignment="1">
      <alignment horizontal="center" vertical="center" shrinkToFit="1"/>
    </xf>
    <xf numFmtId="191" fontId="12" fillId="33" borderId="56" xfId="0" applyNumberFormat="1" applyFont="1" applyFill="1" applyBorder="1" applyAlignment="1">
      <alignment horizontal="center" vertical="center" shrinkToFit="1"/>
    </xf>
    <xf numFmtId="191" fontId="12" fillId="33" borderId="13" xfId="0" applyNumberFormat="1" applyFont="1" applyFill="1" applyBorder="1" applyAlignment="1">
      <alignment horizontal="center" vertical="center" shrinkToFit="1"/>
    </xf>
    <xf numFmtId="191" fontId="12" fillId="33" borderId="56" xfId="0" applyNumberFormat="1" applyFont="1" applyFill="1" applyBorder="1" applyAlignment="1">
      <alignment horizontal="center" vertical="center" shrinkToFit="1"/>
    </xf>
    <xf numFmtId="191" fontId="12" fillId="33" borderId="13" xfId="0" applyNumberFormat="1" applyFont="1" applyFill="1" applyBorder="1" applyAlignment="1">
      <alignment horizontal="center" vertical="center" shrinkToFit="1"/>
    </xf>
    <xf numFmtId="191" fontId="12" fillId="0" borderId="48" xfId="0" applyNumberFormat="1" applyFont="1" applyBorder="1" applyAlignment="1">
      <alignment horizontal="center" vertical="center" shrinkToFit="1"/>
    </xf>
    <xf numFmtId="191" fontId="12" fillId="0" borderId="35" xfId="0" applyNumberFormat="1" applyFont="1" applyBorder="1" applyAlignment="1">
      <alignment horizontal="center" vertical="center" shrinkToFit="1"/>
    </xf>
    <xf numFmtId="0" fontId="123" fillId="0" borderId="0" xfId="0" applyFont="1" applyAlignment="1">
      <alignment horizontal="center" wrapText="1"/>
    </xf>
    <xf numFmtId="191" fontId="12" fillId="33" borderId="52" xfId="0" applyNumberFormat="1" applyFont="1" applyFill="1" applyBorder="1" applyAlignment="1">
      <alignment horizontal="center" vertical="center" shrinkToFit="1"/>
    </xf>
    <xf numFmtId="0" fontId="129" fillId="0" borderId="0" xfId="0" applyFont="1" applyAlignment="1">
      <alignment horizontal="left"/>
    </xf>
    <xf numFmtId="191" fontId="12" fillId="33" borderId="12" xfId="0" applyNumberFormat="1" applyFont="1" applyFill="1" applyBorder="1" applyAlignment="1">
      <alignment horizontal="center" vertical="center" shrinkToFit="1"/>
    </xf>
    <xf numFmtId="191" fontId="12" fillId="33" borderId="54" xfId="0" applyNumberFormat="1" applyFont="1" applyFill="1" applyBorder="1" applyAlignment="1">
      <alignment horizontal="center" vertical="center" shrinkToFit="1"/>
    </xf>
    <xf numFmtId="191" fontId="12" fillId="0" borderId="12" xfId="0" applyNumberFormat="1" applyFont="1" applyFill="1" applyBorder="1" applyAlignment="1">
      <alignment horizontal="center" vertical="center" shrinkToFit="1"/>
    </xf>
    <xf numFmtId="191" fontId="12" fillId="0" borderId="54" xfId="0" applyNumberFormat="1" applyFont="1" applyFill="1" applyBorder="1" applyAlignment="1">
      <alignment horizontal="center" vertical="center" shrinkToFit="1"/>
    </xf>
    <xf numFmtId="0" fontId="125" fillId="0" borderId="12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185" fontId="125" fillId="0" borderId="56" xfId="0" applyNumberFormat="1" applyFont="1" applyFill="1" applyBorder="1" applyAlignment="1">
      <alignment horizontal="center" vertical="center" shrinkToFit="1"/>
    </xf>
    <xf numFmtId="185" fontId="125" fillId="0" borderId="52" xfId="0" applyNumberFormat="1" applyFont="1" applyFill="1" applyBorder="1" applyAlignment="1">
      <alignment horizontal="center" vertical="center" shrinkToFit="1"/>
    </xf>
    <xf numFmtId="191" fontId="125" fillId="0" borderId="56" xfId="0" applyNumberFormat="1" applyFont="1" applyFill="1" applyBorder="1" applyAlignment="1">
      <alignment horizontal="center" vertical="center" shrinkToFit="1"/>
    </xf>
    <xf numFmtId="191" fontId="125" fillId="0" borderId="52" xfId="0" applyNumberFormat="1" applyFont="1" applyFill="1" applyBorder="1" applyAlignment="1">
      <alignment horizontal="center" vertical="center" shrinkToFit="1"/>
    </xf>
    <xf numFmtId="49" fontId="24" fillId="33" borderId="37" xfId="0" applyNumberFormat="1" applyFont="1" applyFill="1" applyBorder="1" applyAlignment="1">
      <alignment horizontal="center" vertical="center" wrapText="1"/>
    </xf>
    <xf numFmtId="49" fontId="24" fillId="33" borderId="30" xfId="0" applyNumberFormat="1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vertical="center" shrinkToFit="1"/>
    </xf>
    <xf numFmtId="0" fontId="18" fillId="0" borderId="13" xfId="0" applyFont="1" applyFill="1" applyBorder="1" applyAlignment="1">
      <alignment horizontal="center" vertical="center"/>
    </xf>
    <xf numFmtId="49" fontId="14" fillId="0" borderId="69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 shrinkToFit="1"/>
    </xf>
    <xf numFmtId="0" fontId="13" fillId="0" borderId="44" xfId="0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shrinkToFit="1"/>
    </xf>
    <xf numFmtId="49" fontId="12" fillId="0" borderId="36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vertical="center" shrinkToFit="1"/>
    </xf>
    <xf numFmtId="0" fontId="18" fillId="0" borderId="30" xfId="0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vertical="center" shrinkToFit="1"/>
    </xf>
    <xf numFmtId="0" fontId="12" fillId="0" borderId="58" xfId="0" applyFont="1" applyFill="1" applyBorder="1" applyAlignment="1">
      <alignment vertical="center" shrinkToFit="1"/>
    </xf>
    <xf numFmtId="0" fontId="44" fillId="0" borderId="0" xfId="0" applyFont="1" applyAlignment="1">
      <alignment/>
    </xf>
    <xf numFmtId="0" fontId="34" fillId="0" borderId="0" xfId="0" applyFont="1" applyAlignment="1">
      <alignment/>
    </xf>
    <xf numFmtId="191" fontId="129" fillId="0" borderId="44" xfId="0" applyNumberFormat="1" applyFont="1" applyFill="1" applyBorder="1" applyAlignment="1">
      <alignment horizontal="center" vertical="center" shrinkToFit="1"/>
    </xf>
    <xf numFmtId="191" fontId="129" fillId="0" borderId="12" xfId="0" applyNumberFormat="1" applyFont="1" applyFill="1" applyBorder="1" applyAlignment="1">
      <alignment horizontal="center" vertical="center" shrinkToFit="1"/>
    </xf>
    <xf numFmtId="191" fontId="12" fillId="0" borderId="44" xfId="0" applyNumberFormat="1" applyFont="1" applyFill="1" applyBorder="1" applyAlignment="1">
      <alignment horizontal="center" vertical="center" shrinkToFit="1"/>
    </xf>
    <xf numFmtId="191" fontId="119" fillId="34" borderId="59" xfId="0" applyNumberFormat="1" applyFont="1" applyFill="1" applyBorder="1" applyAlignment="1">
      <alignment horizontal="center" vertical="center" shrinkToFit="1"/>
    </xf>
    <xf numFmtId="191" fontId="119" fillId="34" borderId="87" xfId="0" applyNumberFormat="1" applyFont="1" applyFill="1" applyBorder="1" applyAlignment="1">
      <alignment horizontal="center" vertical="center" shrinkToFit="1"/>
    </xf>
    <xf numFmtId="49" fontId="13" fillId="0" borderId="43" xfId="0" applyNumberFormat="1" applyFont="1" applyFill="1" applyBorder="1" applyAlignment="1">
      <alignment horizontal="center" vertical="center" wrapText="1"/>
    </xf>
    <xf numFmtId="49" fontId="130" fillId="34" borderId="57" xfId="0" applyNumberFormat="1" applyFont="1" applyFill="1" applyBorder="1" applyAlignment="1">
      <alignment horizontal="center" vertical="center" wrapText="1" shrinkToFit="1"/>
    </xf>
    <xf numFmtId="49" fontId="130" fillId="34" borderId="46" xfId="0" applyNumberFormat="1" applyFont="1" applyFill="1" applyBorder="1" applyAlignment="1">
      <alignment horizontal="center" vertical="center" wrapText="1" shrinkToFit="1"/>
    </xf>
    <xf numFmtId="49" fontId="130" fillId="34" borderId="37" xfId="0" applyNumberFormat="1" applyFont="1" applyFill="1" applyBorder="1" applyAlignment="1">
      <alignment horizontal="center" vertical="center" wrapText="1"/>
    </xf>
    <xf numFmtId="49" fontId="130" fillId="34" borderId="36" xfId="0" applyNumberFormat="1" applyFont="1" applyFill="1" applyBorder="1" applyAlignment="1">
      <alignment horizontal="center" vertical="center" wrapText="1"/>
    </xf>
    <xf numFmtId="191" fontId="129" fillId="33" borderId="20" xfId="0" applyNumberFormat="1" applyFont="1" applyFill="1" applyBorder="1" applyAlignment="1">
      <alignment horizontal="center" vertical="center" wrapText="1"/>
    </xf>
    <xf numFmtId="0" fontId="129" fillId="34" borderId="42" xfId="0" applyFont="1" applyFill="1" applyBorder="1" applyAlignment="1">
      <alignment vertical="center" shrinkToFit="1"/>
    </xf>
    <xf numFmtId="0" fontId="120" fillId="34" borderId="44" xfId="0" applyFont="1" applyFill="1" applyBorder="1" applyAlignment="1">
      <alignment horizontal="center" vertical="center"/>
    </xf>
    <xf numFmtId="49" fontId="129" fillId="34" borderId="46" xfId="0" applyNumberFormat="1" applyFont="1" applyFill="1" applyBorder="1" applyAlignment="1">
      <alignment horizontal="center" vertical="center"/>
    </xf>
    <xf numFmtId="49" fontId="129" fillId="34" borderId="36" xfId="0" applyNumberFormat="1" applyFont="1" applyFill="1" applyBorder="1" applyAlignment="1">
      <alignment horizontal="center" vertical="center" shrinkToFit="1"/>
    </xf>
    <xf numFmtId="0" fontId="129" fillId="34" borderId="62" xfId="0" applyFont="1" applyFill="1" applyBorder="1" applyAlignment="1">
      <alignment vertical="center" shrinkToFit="1"/>
    </xf>
    <xf numFmtId="49" fontId="129" fillId="34" borderId="69" xfId="0" applyNumberFormat="1" applyFont="1" applyFill="1" applyBorder="1" applyAlignment="1">
      <alignment horizontal="center" vertical="center"/>
    </xf>
    <xf numFmtId="0" fontId="121" fillId="34" borderId="14" xfId="0" applyFont="1" applyFill="1" applyBorder="1" applyAlignment="1">
      <alignment horizontal="left" vertical="center" wrapText="1"/>
    </xf>
    <xf numFmtId="191" fontId="119" fillId="34" borderId="57" xfId="0" applyNumberFormat="1" applyFont="1" applyFill="1" applyBorder="1" applyAlignment="1">
      <alignment horizontal="center" vertical="center"/>
    </xf>
    <xf numFmtId="191" fontId="119" fillId="34" borderId="46" xfId="0" applyNumberFormat="1" applyFont="1" applyFill="1" applyBorder="1" applyAlignment="1">
      <alignment horizontal="center" vertical="center"/>
    </xf>
    <xf numFmtId="49" fontId="131" fillId="33" borderId="72" xfId="0" applyNumberFormat="1" applyFont="1" applyFill="1" applyBorder="1" applyAlignment="1">
      <alignment horizontal="center" vertical="center" shrinkToFit="1"/>
    </xf>
    <xf numFmtId="49" fontId="132" fillId="34" borderId="10" xfId="0" applyNumberFormat="1" applyFont="1" applyFill="1" applyBorder="1" applyAlignment="1">
      <alignment horizontal="center" vertical="center" wrapText="1"/>
    </xf>
    <xf numFmtId="191" fontId="129" fillId="0" borderId="60" xfId="0" applyNumberFormat="1" applyFont="1" applyBorder="1" applyAlignment="1">
      <alignment horizontal="center" vertical="center" shrinkToFit="1"/>
    </xf>
    <xf numFmtId="191" fontId="129" fillId="0" borderId="35" xfId="0" applyNumberFormat="1" applyFont="1" applyBorder="1" applyAlignment="1">
      <alignment horizontal="center" vertical="center" shrinkToFit="1"/>
    </xf>
    <xf numFmtId="191" fontId="129" fillId="33" borderId="56" xfId="0" applyNumberFormat="1" applyFont="1" applyFill="1" applyBorder="1" applyAlignment="1">
      <alignment horizontal="center" vertical="center" shrinkToFit="1"/>
    </xf>
    <xf numFmtId="191" fontId="129" fillId="0" borderId="48" xfId="0" applyNumberFormat="1" applyFont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40" fillId="0" borderId="2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35" fillId="0" borderId="87" xfId="0" applyFont="1" applyBorder="1" applyAlignment="1">
      <alignment vertical="center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32" xfId="0" applyNumberFormat="1" applyFont="1" applyFill="1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40" fillId="0" borderId="28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35" fillId="33" borderId="87" xfId="0" applyFont="1" applyFill="1" applyBorder="1" applyAlignment="1">
      <alignment horizontal="center" vertical="center"/>
    </xf>
    <xf numFmtId="190" fontId="119" fillId="34" borderId="36" xfId="0" applyNumberFormat="1" applyFont="1" applyFill="1" applyBorder="1" applyAlignment="1">
      <alignment horizontal="center" vertical="center" wrapText="1"/>
    </xf>
    <xf numFmtId="190" fontId="119" fillId="34" borderId="20" xfId="0" applyNumberFormat="1" applyFont="1" applyFill="1" applyBorder="1" applyAlignment="1">
      <alignment horizontal="center" vertical="center" wrapText="1"/>
    </xf>
    <xf numFmtId="190" fontId="119" fillId="3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9" fillId="0" borderId="0" xfId="0" applyFont="1" applyAlignment="1">
      <alignment horizontal="center" shrinkToFit="1"/>
    </xf>
    <xf numFmtId="20" fontId="49" fillId="0" borderId="0" xfId="0" applyNumberFormat="1" applyFont="1" applyAlignment="1">
      <alignment horizontal="center" shrinkToFit="1"/>
    </xf>
    <xf numFmtId="0" fontId="13" fillId="0" borderId="17" xfId="0" applyFont="1" applyBorder="1" applyAlignment="1">
      <alignment horizontal="center" vertical="center"/>
    </xf>
    <xf numFmtId="0" fontId="16" fillId="0" borderId="0" xfId="70" applyFont="1" applyAlignment="1">
      <alignment horizontal="center" vertical="center"/>
      <protection/>
    </xf>
    <xf numFmtId="0" fontId="17" fillId="0" borderId="0" xfId="70" applyFont="1" applyAlignment="1">
      <alignment horizontal="center" vertical="center"/>
      <protection/>
    </xf>
    <xf numFmtId="0" fontId="13" fillId="0" borderId="28" xfId="70" applyFont="1" applyBorder="1" applyAlignment="1">
      <alignment horizontal="center" vertical="center"/>
      <protection/>
    </xf>
    <xf numFmtId="0" fontId="13" fillId="0" borderId="54" xfId="70" applyFont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 2" xfId="58"/>
    <cellStyle name="常规 2 2" xfId="59"/>
    <cellStyle name="常规 2 2 2" xfId="60"/>
    <cellStyle name="常规 2 3" xfId="61"/>
    <cellStyle name="常规 5 4" xfId="62"/>
    <cellStyle name="常规 5 4 2" xfId="63"/>
    <cellStyle name="常规 5 4 2 2" xfId="64"/>
    <cellStyle name="常规 5 4 3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標準 4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57150</xdr:rowOff>
    </xdr:from>
    <xdr:to>
      <xdr:col>1</xdr:col>
      <xdr:colOff>561975</xdr:colOff>
      <xdr:row>6</xdr:row>
      <xdr:rowOff>85725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"/>
          <a:ext cx="2286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2</xdr:col>
      <xdr:colOff>9525</xdr:colOff>
      <xdr:row>5</xdr:row>
      <xdr:rowOff>219075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2286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200025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200025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152400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47625</xdr:colOff>
      <xdr:row>4</xdr:row>
      <xdr:rowOff>9525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6675"/>
          <a:ext cx="2066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57150</xdr:colOff>
      <xdr:row>5</xdr:row>
      <xdr:rowOff>19050</xdr:rowOff>
    </xdr:to>
    <xdr:pic>
      <xdr:nvPicPr>
        <xdr:cNvPr id="5" name="图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0"/>
          <a:ext cx="24574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228600</xdr:colOff>
      <xdr:row>3</xdr:row>
      <xdr:rowOff>38100</xdr:rowOff>
    </xdr:from>
    <xdr:to>
      <xdr:col>11</xdr:col>
      <xdr:colOff>228600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44075" y="952500"/>
          <a:ext cx="1828800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</xdr:col>
      <xdr:colOff>57150</xdr:colOff>
      <xdr:row>3</xdr:row>
      <xdr:rowOff>238125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2505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1</xdr:col>
      <xdr:colOff>590550</xdr:colOff>
      <xdr:row>3</xdr:row>
      <xdr:rowOff>457200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2371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285750</xdr:colOff>
      <xdr:row>6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2190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342900</xdr:colOff>
      <xdr:row>5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371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0</xdr:rowOff>
    </xdr:from>
    <xdr:to>
      <xdr:col>2</xdr:col>
      <xdr:colOff>57150</xdr:colOff>
      <xdr:row>3</xdr:row>
      <xdr:rowOff>171450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2733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24"/>
  <sheetViews>
    <sheetView tabSelected="1" workbookViewId="0" topLeftCell="A1">
      <selection activeCell="B3" sqref="B3"/>
    </sheetView>
  </sheetViews>
  <sheetFormatPr defaultColWidth="8.796875" defaultRowHeight="14.25"/>
  <cols>
    <col min="1" max="1" width="21.69921875" style="3" customWidth="1"/>
    <col min="2" max="2" width="11" style="1" customWidth="1"/>
    <col min="3" max="3" width="8.5" style="1" customWidth="1"/>
    <col min="4" max="5" width="8.3984375" style="1" customWidth="1"/>
    <col min="6" max="7" width="7.8984375" style="1" customWidth="1"/>
    <col min="8" max="20" width="7.69921875" style="1" customWidth="1"/>
    <col min="21" max="21" width="9" style="5" customWidth="1"/>
    <col min="22" max="16384" width="9" style="5" customWidth="1"/>
  </cols>
  <sheetData>
    <row r="2" spans="1:20" ht="27">
      <c r="A2" s="12"/>
      <c r="B2" s="25"/>
      <c r="C2" s="25"/>
      <c r="D2" s="25"/>
      <c r="E2" s="734" t="s">
        <v>8</v>
      </c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25"/>
      <c r="Q2" s="25"/>
      <c r="R2" s="25"/>
      <c r="S2" s="25"/>
      <c r="T2" s="25"/>
    </row>
    <row r="3" spans="1:15" ht="23.25" customHeight="1">
      <c r="A3" s="318"/>
      <c r="B3" s="318"/>
      <c r="C3" s="318"/>
      <c r="D3" s="318"/>
      <c r="E3" s="733" t="s">
        <v>18</v>
      </c>
      <c r="F3" s="733"/>
      <c r="G3" s="733"/>
      <c r="H3" s="733"/>
      <c r="I3" s="733"/>
      <c r="J3" s="733"/>
      <c r="K3" s="733"/>
      <c r="L3" s="733"/>
      <c r="M3" s="733"/>
      <c r="N3" s="733"/>
      <c r="O3" s="733"/>
    </row>
    <row r="4" spans="2:20" s="16" customFormat="1" ht="14.25" customHeight="1">
      <c r="B4" s="13"/>
      <c r="C4" s="13"/>
      <c r="D4" s="1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s="16" customFormat="1" ht="14.25" customHeight="1">
      <c r="B5" s="13"/>
      <c r="C5" s="13"/>
      <c r="D5" s="13"/>
      <c r="E5" s="14"/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20" s="16" customFormat="1" ht="14.25" customHeight="1">
      <c r="B6" s="13"/>
      <c r="C6" s="13"/>
      <c r="D6" s="13"/>
      <c r="E6" s="14"/>
      <c r="F6" s="14"/>
      <c r="G6" s="14"/>
      <c r="H6" s="1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s="16" customFormat="1" ht="14.25" customHeight="1">
      <c r="B7" s="13"/>
      <c r="C7" s="13"/>
      <c r="D7" s="13"/>
      <c r="E7" s="14"/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 customHeight="1">
      <c r="A8" s="181" t="s">
        <v>158</v>
      </c>
      <c r="B8"/>
      <c r="C8"/>
      <c r="D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19"/>
      <c r="R8" s="219"/>
      <c r="S8" s="219"/>
      <c r="T8" s="3"/>
    </row>
    <row r="9" spans="1:20" ht="24" customHeight="1">
      <c r="A9" s="374" t="s">
        <v>0</v>
      </c>
      <c r="B9" s="381" t="s">
        <v>1</v>
      </c>
      <c r="C9" s="374" t="s">
        <v>235</v>
      </c>
      <c r="D9" s="261" t="s">
        <v>236</v>
      </c>
      <c r="E9" s="262" t="s">
        <v>7</v>
      </c>
      <c r="F9" s="371" t="s">
        <v>235</v>
      </c>
      <c r="G9" s="261" t="s">
        <v>237</v>
      </c>
      <c r="H9" s="261" t="s">
        <v>236</v>
      </c>
      <c r="I9" s="282" t="s">
        <v>6</v>
      </c>
      <c r="J9" s="374" t="s">
        <v>235</v>
      </c>
      <c r="K9" s="371" t="s">
        <v>237</v>
      </c>
      <c r="L9" s="261" t="s">
        <v>236</v>
      </c>
      <c r="M9" s="262" t="s">
        <v>5</v>
      </c>
      <c r="N9" s="371" t="s">
        <v>235</v>
      </c>
      <c r="O9" s="261" t="s">
        <v>237</v>
      </c>
      <c r="P9" s="261" t="s">
        <v>236</v>
      </c>
      <c r="Q9" s="282" t="s">
        <v>4</v>
      </c>
      <c r="R9" s="374" t="s">
        <v>235</v>
      </c>
      <c r="S9" s="261" t="s">
        <v>236</v>
      </c>
      <c r="T9" s="262" t="s">
        <v>3</v>
      </c>
    </row>
    <row r="10" spans="1:23" s="8" customFormat="1" ht="31.5" customHeight="1">
      <c r="A10" s="373" t="s">
        <v>155</v>
      </c>
      <c r="B10" s="382" t="s">
        <v>221</v>
      </c>
      <c r="C10" s="664" t="s">
        <v>25</v>
      </c>
      <c r="D10" s="663" t="s">
        <v>25</v>
      </c>
      <c r="E10" s="385" t="s">
        <v>25</v>
      </c>
      <c r="F10" s="678">
        <v>45285</v>
      </c>
      <c r="G10" s="680">
        <v>45287</v>
      </c>
      <c r="H10" s="678">
        <v>45289</v>
      </c>
      <c r="I10" s="375" t="s">
        <v>179</v>
      </c>
      <c r="J10" s="668">
        <v>45285</v>
      </c>
      <c r="K10" s="643" t="s">
        <v>80</v>
      </c>
      <c r="L10" s="574">
        <v>45289</v>
      </c>
      <c r="M10" s="378" t="s">
        <v>222</v>
      </c>
      <c r="N10" s="708">
        <v>45281</v>
      </c>
      <c r="O10" s="709">
        <v>45287</v>
      </c>
      <c r="P10" s="707">
        <v>45288</v>
      </c>
      <c r="Q10" s="375" t="s">
        <v>223</v>
      </c>
      <c r="R10" s="668">
        <v>45281</v>
      </c>
      <c r="S10" s="574">
        <v>45288</v>
      </c>
      <c r="T10" s="378" t="s">
        <v>224</v>
      </c>
      <c r="U10" s="163"/>
      <c r="V10" s="28"/>
      <c r="W10" s="28"/>
    </row>
    <row r="11" spans="1:23" s="8" customFormat="1" ht="31.5" customHeight="1">
      <c r="A11" s="306" t="s">
        <v>156</v>
      </c>
      <c r="B11" s="383" t="s">
        <v>221</v>
      </c>
      <c r="C11" s="685">
        <v>45282</v>
      </c>
      <c r="D11" s="686">
        <v>45289</v>
      </c>
      <c r="E11" s="386" t="s">
        <v>354</v>
      </c>
      <c r="F11" s="665">
        <v>45285</v>
      </c>
      <c r="G11" s="667" t="s">
        <v>80</v>
      </c>
      <c r="H11" s="665">
        <v>45289</v>
      </c>
      <c r="I11" s="376" t="s">
        <v>222</v>
      </c>
      <c r="J11" s="671">
        <v>45286</v>
      </c>
      <c r="K11" s="676">
        <v>45287</v>
      </c>
      <c r="L11" s="672">
        <v>45289</v>
      </c>
      <c r="M11" s="379" t="s">
        <v>178</v>
      </c>
      <c r="N11" s="708">
        <v>45281</v>
      </c>
      <c r="O11" s="709">
        <v>45287</v>
      </c>
      <c r="P11" s="707">
        <v>45288</v>
      </c>
      <c r="Q11" s="376" t="s">
        <v>225</v>
      </c>
      <c r="R11" s="669">
        <v>45281</v>
      </c>
      <c r="S11" s="670">
        <v>45288</v>
      </c>
      <c r="T11" s="379" t="s">
        <v>225</v>
      </c>
      <c r="U11" s="28"/>
      <c r="V11" s="28"/>
      <c r="W11" s="28"/>
    </row>
    <row r="12" spans="1:23" s="8" customFormat="1" ht="30" customHeight="1">
      <c r="A12" s="319" t="s">
        <v>151</v>
      </c>
      <c r="B12" s="384" t="s">
        <v>226</v>
      </c>
      <c r="C12" s="666" t="s">
        <v>25</v>
      </c>
      <c r="D12" s="682" t="s">
        <v>25</v>
      </c>
      <c r="E12" s="385" t="s">
        <v>25</v>
      </c>
      <c r="F12" s="678">
        <v>45289</v>
      </c>
      <c r="G12" s="680">
        <v>44935</v>
      </c>
      <c r="H12" s="678">
        <v>44936</v>
      </c>
      <c r="I12" s="377" t="s">
        <v>184</v>
      </c>
      <c r="J12" s="673">
        <v>45288</v>
      </c>
      <c r="K12" s="645" t="s">
        <v>80</v>
      </c>
      <c r="L12" s="575">
        <v>44935</v>
      </c>
      <c r="M12" s="380" t="s">
        <v>228</v>
      </c>
      <c r="N12" s="645">
        <v>45283</v>
      </c>
      <c r="O12" s="575">
        <v>45288</v>
      </c>
      <c r="P12" s="729">
        <v>44931</v>
      </c>
      <c r="Q12" s="377" t="s">
        <v>231</v>
      </c>
      <c r="R12" s="732">
        <v>45283</v>
      </c>
      <c r="S12" s="575">
        <v>45296</v>
      </c>
      <c r="T12" s="380" t="s">
        <v>232</v>
      </c>
      <c r="U12" s="163"/>
      <c r="V12" s="28"/>
      <c r="W12" s="28"/>
    </row>
    <row r="13" spans="1:23" s="8" customFormat="1" ht="31.5" customHeight="1">
      <c r="A13" s="306" t="s">
        <v>152</v>
      </c>
      <c r="B13" s="383" t="s">
        <v>180</v>
      </c>
      <c r="C13" s="687">
        <v>45286</v>
      </c>
      <c r="D13" s="688">
        <v>44935</v>
      </c>
      <c r="E13" s="386" t="s">
        <v>227</v>
      </c>
      <c r="F13" s="665">
        <v>45288</v>
      </c>
      <c r="G13" s="667" t="s">
        <v>80</v>
      </c>
      <c r="H13" s="665">
        <v>44935</v>
      </c>
      <c r="I13" s="376" t="s">
        <v>228</v>
      </c>
      <c r="J13" s="671">
        <v>44931</v>
      </c>
      <c r="K13" s="676">
        <v>44935</v>
      </c>
      <c r="L13" s="672">
        <v>44936</v>
      </c>
      <c r="M13" s="379" t="s">
        <v>183</v>
      </c>
      <c r="N13" s="644">
        <v>45288</v>
      </c>
      <c r="O13" s="642">
        <v>44936</v>
      </c>
      <c r="P13" s="642">
        <v>44937</v>
      </c>
      <c r="Q13" s="376" t="s">
        <v>229</v>
      </c>
      <c r="R13" s="731">
        <v>45288</v>
      </c>
      <c r="S13" s="670">
        <v>45302</v>
      </c>
      <c r="T13" s="379" t="s">
        <v>229</v>
      </c>
      <c r="U13" s="28"/>
      <c r="V13" s="28"/>
      <c r="W13" s="28"/>
    </row>
    <row r="14" spans="1:23" s="8" customFormat="1" ht="30" customHeight="1">
      <c r="A14" s="636" t="s">
        <v>318</v>
      </c>
      <c r="B14" s="637" t="s">
        <v>353</v>
      </c>
      <c r="C14" s="683" t="s">
        <v>80</v>
      </c>
      <c r="D14" s="684" t="s">
        <v>80</v>
      </c>
      <c r="E14" s="638" t="s">
        <v>25</v>
      </c>
      <c r="F14" s="679">
        <v>44937</v>
      </c>
      <c r="G14" s="681">
        <v>44942</v>
      </c>
      <c r="H14" s="679">
        <v>44943</v>
      </c>
      <c r="I14" s="639" t="s">
        <v>230</v>
      </c>
      <c r="J14" s="674">
        <v>44935</v>
      </c>
      <c r="K14" s="646" t="s">
        <v>80</v>
      </c>
      <c r="L14" s="640">
        <v>44942</v>
      </c>
      <c r="M14" s="641" t="s">
        <v>319</v>
      </c>
      <c r="N14" s="646">
        <v>44932</v>
      </c>
      <c r="O14" s="640">
        <v>44938</v>
      </c>
      <c r="P14" s="640">
        <v>44941</v>
      </c>
      <c r="Q14" s="639" t="s">
        <v>301</v>
      </c>
      <c r="R14" s="730">
        <v>45289</v>
      </c>
      <c r="S14" s="640">
        <v>45303</v>
      </c>
      <c r="T14" s="641" t="s">
        <v>292</v>
      </c>
      <c r="U14" s="163"/>
      <c r="V14" s="28"/>
      <c r="W14" s="28"/>
    </row>
    <row r="15" spans="1:20" ht="18.75">
      <c r="A15" s="218"/>
      <c r="B15" s="218"/>
      <c r="C15" s="218"/>
      <c r="D15" s="218"/>
      <c r="E15" s="218"/>
      <c r="F15" s="218"/>
      <c r="G15" s="218"/>
      <c r="H15" s="218"/>
      <c r="I15" s="218"/>
      <c r="J15" s="677"/>
      <c r="K15" s="677"/>
      <c r="L15" s="218"/>
      <c r="M15" s="218"/>
      <c r="N15" s="218"/>
      <c r="O15" s="218"/>
      <c r="P15" s="218"/>
      <c r="Q15" s="218"/>
      <c r="R15" s="218"/>
      <c r="S15" s="218"/>
      <c r="T15" s="218"/>
    </row>
    <row r="16" spans="2:3" ht="15.75">
      <c r="B16"/>
      <c r="C16" s="573" t="s">
        <v>302</v>
      </c>
    </row>
    <row r="18" ht="19.5" customHeight="1"/>
    <row r="19" ht="19.5" customHeight="1"/>
    <row r="21" spans="1:20" ht="14.25">
      <c r="A21" s="2"/>
      <c r="B21" s="4"/>
      <c r="C21" s="4"/>
      <c r="D21" s="4"/>
      <c r="E21" s="4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4"/>
      <c r="R21" s="4"/>
      <c r="S21" s="4"/>
      <c r="T21" s="205"/>
    </row>
    <row r="22" spans="1:20" ht="14.25">
      <c r="A22" s="2"/>
      <c r="T22" s="204"/>
    </row>
    <row r="23" ht="14.25">
      <c r="T23" s="204"/>
    </row>
    <row r="24" spans="9:20" ht="14.25">
      <c r="I24" s="206"/>
      <c r="J24" s="206"/>
      <c r="K24" s="675"/>
      <c r="L24" s="206"/>
      <c r="T24" s="204"/>
    </row>
  </sheetData>
  <sheetProtection/>
  <mergeCells count="2">
    <mergeCell ref="E3:O3"/>
    <mergeCell ref="E2:O2"/>
  </mergeCells>
  <printOptions/>
  <pageMargins left="0.35433070866141736" right="0.1968503937007874" top="0.2755905511811024" bottom="0.1968503937007874" header="0.35433070866141736" footer="0.31496062992125984"/>
  <pageSetup fitToHeight="1" fitToWidth="1" horizontalDpi="1200" verticalDpi="12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18"/>
  <sheetViews>
    <sheetView zoomScalePageLayoutView="0" workbookViewId="0" topLeftCell="A1">
      <selection activeCell="F18" sqref="F18"/>
    </sheetView>
  </sheetViews>
  <sheetFormatPr defaultColWidth="8.796875" defaultRowHeight="14.25"/>
  <cols>
    <col min="1" max="1" width="22.5" style="10" customWidth="1"/>
    <col min="2" max="2" width="8.8984375" style="19" customWidth="1"/>
    <col min="3" max="5" width="9.59765625" style="9" customWidth="1"/>
    <col min="6" max="12" width="11.09765625" style="9" customWidth="1"/>
    <col min="13" max="16384" width="9" style="8" customWidth="1"/>
  </cols>
  <sheetData>
    <row r="1" spans="1:13" ht="14.25">
      <c r="A1" s="3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5"/>
    </row>
    <row r="2" spans="1:13" ht="26.25">
      <c r="A2" s="165"/>
      <c r="B2" s="165"/>
      <c r="C2" s="734" t="s">
        <v>8</v>
      </c>
      <c r="D2" s="734"/>
      <c r="E2" s="734"/>
      <c r="F2" s="734"/>
      <c r="G2" s="734"/>
      <c r="H2" s="734"/>
      <c r="I2" s="734"/>
      <c r="J2" s="734"/>
      <c r="K2" s="734"/>
      <c r="L2" s="734"/>
      <c r="M2" s="5"/>
    </row>
    <row r="3" spans="1:13" ht="23.25" customHeight="1">
      <c r="A3" s="3"/>
      <c r="B3" s="6"/>
      <c r="C3" s="733" t="s">
        <v>18</v>
      </c>
      <c r="D3" s="733"/>
      <c r="E3" s="733"/>
      <c r="F3" s="733"/>
      <c r="G3" s="733"/>
      <c r="H3" s="733"/>
      <c r="I3" s="733"/>
      <c r="J3" s="733"/>
      <c r="K3" s="733"/>
      <c r="L3" s="733"/>
      <c r="M3" s="5"/>
    </row>
    <row r="4" spans="1:13" ht="14.25" customHeight="1">
      <c r="A4" s="5"/>
      <c r="B4" s="6"/>
      <c r="C4" s="5"/>
      <c r="D4" s="5"/>
      <c r="E4" s="5"/>
      <c r="F4" s="1"/>
      <c r="G4" s="1"/>
      <c r="H4" s="1"/>
      <c r="I4" s="29"/>
      <c r="J4" s="29"/>
      <c r="K4" s="29"/>
      <c r="L4" s="18"/>
      <c r="M4" s="5"/>
    </row>
    <row r="5" spans="1:13" ht="14.25" customHeight="1">
      <c r="A5" s="5"/>
      <c r="B5" s="6"/>
      <c r="C5" s="5"/>
      <c r="D5" s="5"/>
      <c r="E5" s="5"/>
      <c r="F5" s="1"/>
      <c r="G5" s="1"/>
      <c r="H5" s="1"/>
      <c r="I5" s="29"/>
      <c r="J5" s="29"/>
      <c r="K5" s="29"/>
      <c r="L5" s="18"/>
      <c r="M5" s="5"/>
    </row>
    <row r="6" spans="1:13" ht="18" customHeight="1">
      <c r="A6" s="735"/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5"/>
    </row>
    <row r="7" spans="1:13" ht="15.75" customHeight="1">
      <c r="A7" s="736"/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208"/>
    </row>
    <row r="8" spans="1:13" ht="16.5" customHeight="1">
      <c r="A8" s="221" t="s">
        <v>32</v>
      </c>
      <c r="B8" s="222"/>
      <c r="C8" s="1"/>
      <c r="D8" s="1"/>
      <c r="E8" s="1"/>
      <c r="F8" s="3"/>
      <c r="G8" s="3"/>
      <c r="H8" s="3"/>
      <c r="I8" s="3"/>
      <c r="J8" s="3"/>
      <c r="K8" s="3"/>
      <c r="L8" s="3"/>
      <c r="M8" s="5"/>
    </row>
    <row r="9" spans="1:13" ht="19.5" customHeight="1">
      <c r="A9" s="737" t="s">
        <v>0</v>
      </c>
      <c r="B9" s="738"/>
      <c r="C9" s="228" t="s">
        <v>1</v>
      </c>
      <c r="D9" s="392" t="s">
        <v>238</v>
      </c>
      <c r="E9" s="393" t="s">
        <v>239</v>
      </c>
      <c r="F9" s="224" t="s">
        <v>3</v>
      </c>
      <c r="G9" s="387" t="s">
        <v>238</v>
      </c>
      <c r="H9" s="387" t="s">
        <v>239</v>
      </c>
      <c r="I9" s="224" t="s">
        <v>4</v>
      </c>
      <c r="J9" s="387" t="s">
        <v>238</v>
      </c>
      <c r="K9" s="223" t="s">
        <v>239</v>
      </c>
      <c r="L9" s="224" t="s">
        <v>5</v>
      </c>
      <c r="M9" s="5"/>
    </row>
    <row r="10" spans="1:15" s="30" customFormat="1" ht="45.75" customHeight="1">
      <c r="A10" s="353" t="s">
        <v>150</v>
      </c>
      <c r="B10" s="354" t="s">
        <v>108</v>
      </c>
      <c r="C10" s="352" t="s">
        <v>211</v>
      </c>
      <c r="D10" s="394" t="s">
        <v>126</v>
      </c>
      <c r="E10" s="355" t="s">
        <v>126</v>
      </c>
      <c r="F10" s="395" t="s">
        <v>25</v>
      </c>
      <c r="G10" s="388" t="s">
        <v>126</v>
      </c>
      <c r="H10" s="388" t="s">
        <v>126</v>
      </c>
      <c r="I10" s="395" t="s">
        <v>25</v>
      </c>
      <c r="J10" s="398" t="s">
        <v>336</v>
      </c>
      <c r="K10" s="389" t="s">
        <v>162</v>
      </c>
      <c r="L10" s="356" t="s">
        <v>187</v>
      </c>
      <c r="M10" s="209"/>
      <c r="N10" s="209"/>
      <c r="O10" s="209"/>
    </row>
    <row r="11" spans="1:15" s="30" customFormat="1" ht="45.75" customHeight="1">
      <c r="A11" s="357" t="s">
        <v>148</v>
      </c>
      <c r="B11" s="358" t="s">
        <v>109</v>
      </c>
      <c r="C11" s="391" t="s">
        <v>212</v>
      </c>
      <c r="D11" s="396" t="s">
        <v>350</v>
      </c>
      <c r="E11" s="359" t="s">
        <v>321</v>
      </c>
      <c r="F11" s="397" t="s">
        <v>190</v>
      </c>
      <c r="G11" s="712" t="s">
        <v>328</v>
      </c>
      <c r="H11" s="712" t="s">
        <v>321</v>
      </c>
      <c r="I11" s="397" t="s">
        <v>191</v>
      </c>
      <c r="J11" s="399" t="s">
        <v>126</v>
      </c>
      <c r="K11" s="390" t="s">
        <v>126</v>
      </c>
      <c r="L11" s="360" t="s">
        <v>25</v>
      </c>
      <c r="M11" s="209"/>
      <c r="N11" s="209"/>
      <c r="O11" s="209"/>
    </row>
    <row r="12" spans="1:15" s="30" customFormat="1" ht="45.75" customHeight="1">
      <c r="A12" s="353" t="s">
        <v>150</v>
      </c>
      <c r="B12" s="354" t="s">
        <v>108</v>
      </c>
      <c r="C12" s="352" t="s">
        <v>272</v>
      </c>
      <c r="D12" s="394" t="s">
        <v>126</v>
      </c>
      <c r="E12" s="355" t="s">
        <v>126</v>
      </c>
      <c r="F12" s="395" t="s">
        <v>25</v>
      </c>
      <c r="G12" s="388" t="s">
        <v>126</v>
      </c>
      <c r="H12" s="388" t="s">
        <v>126</v>
      </c>
      <c r="I12" s="395" t="s">
        <v>25</v>
      </c>
      <c r="J12" s="398" t="s">
        <v>337</v>
      </c>
      <c r="K12" s="389" t="s">
        <v>165</v>
      </c>
      <c r="L12" s="356" t="s">
        <v>243</v>
      </c>
      <c r="M12" s="209"/>
      <c r="N12" s="209"/>
      <c r="O12" s="209"/>
    </row>
    <row r="13" spans="1:15" s="30" customFormat="1" ht="45.75" customHeight="1">
      <c r="A13" s="327" t="s">
        <v>240</v>
      </c>
      <c r="B13" s="328" t="s">
        <v>109</v>
      </c>
      <c r="C13" s="400" t="s">
        <v>241</v>
      </c>
      <c r="D13" s="727" t="s">
        <v>323</v>
      </c>
      <c r="E13" s="329" t="s">
        <v>165</v>
      </c>
      <c r="F13" s="401" t="s">
        <v>255</v>
      </c>
      <c r="G13" s="402" t="s">
        <v>325</v>
      </c>
      <c r="H13" s="402" t="s">
        <v>304</v>
      </c>
      <c r="I13" s="401" t="s">
        <v>303</v>
      </c>
      <c r="J13" s="403" t="s">
        <v>126</v>
      </c>
      <c r="K13" s="404" t="s">
        <v>126</v>
      </c>
      <c r="L13" s="330" t="s">
        <v>25</v>
      </c>
      <c r="M13" s="209"/>
      <c r="N13" s="209"/>
      <c r="O13" s="209"/>
    </row>
    <row r="14" spans="1:15" s="30" customFormat="1" ht="45.75" customHeight="1">
      <c r="A14" s="353" t="s">
        <v>150</v>
      </c>
      <c r="B14" s="354" t="s">
        <v>108</v>
      </c>
      <c r="C14" s="352" t="s">
        <v>368</v>
      </c>
      <c r="D14" s="394" t="s">
        <v>126</v>
      </c>
      <c r="E14" s="355" t="s">
        <v>126</v>
      </c>
      <c r="F14" s="395" t="s">
        <v>25</v>
      </c>
      <c r="G14" s="388" t="s">
        <v>126</v>
      </c>
      <c r="H14" s="388" t="s">
        <v>126</v>
      </c>
      <c r="I14" s="395" t="s">
        <v>25</v>
      </c>
      <c r="J14" s="398" t="s">
        <v>358</v>
      </c>
      <c r="K14" s="389" t="s">
        <v>209</v>
      </c>
      <c r="L14" s="356" t="s">
        <v>249</v>
      </c>
      <c r="M14" s="209"/>
      <c r="N14" s="209"/>
      <c r="O14" s="209"/>
    </row>
    <row r="15" spans="1:15" s="30" customFormat="1" ht="45.75" customHeight="1">
      <c r="A15" s="357" t="s">
        <v>148</v>
      </c>
      <c r="B15" s="358" t="s">
        <v>109</v>
      </c>
      <c r="C15" s="391" t="s">
        <v>305</v>
      </c>
      <c r="D15" s="396" t="s">
        <v>358</v>
      </c>
      <c r="E15" s="359" t="s">
        <v>352</v>
      </c>
      <c r="F15" s="397"/>
      <c r="G15" s="712" t="s">
        <v>329</v>
      </c>
      <c r="H15" s="712" t="s">
        <v>330</v>
      </c>
      <c r="I15" s="397" t="s">
        <v>269</v>
      </c>
      <c r="J15" s="399" t="s">
        <v>126</v>
      </c>
      <c r="K15" s="390" t="s">
        <v>126</v>
      </c>
      <c r="L15" s="360" t="s">
        <v>25</v>
      </c>
      <c r="M15" s="209"/>
      <c r="N15" s="209"/>
      <c r="O15" s="209"/>
    </row>
    <row r="18" ht="15.75">
      <c r="D18" s="573" t="s">
        <v>302</v>
      </c>
    </row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mergeCells count="5"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55"/>
  <sheetViews>
    <sheetView zoomScalePageLayoutView="0" workbookViewId="0" topLeftCell="A1">
      <selection activeCell="D16" sqref="D16"/>
    </sheetView>
  </sheetViews>
  <sheetFormatPr defaultColWidth="8.796875" defaultRowHeight="14.25"/>
  <cols>
    <col min="1" max="1" width="17.59765625" style="3" customWidth="1"/>
    <col min="2" max="2" width="8.59765625" style="6" customWidth="1"/>
    <col min="3" max="5" width="12.09765625" style="1" customWidth="1"/>
    <col min="6" max="14" width="11.69921875" style="175" customWidth="1"/>
    <col min="15" max="15" width="12.09765625" style="175" customWidth="1"/>
    <col min="16" max="16384" width="9" style="5" customWidth="1"/>
  </cols>
  <sheetData>
    <row r="1" spans="1:15" ht="26.25">
      <c r="A1" s="165" t="s">
        <v>98</v>
      </c>
      <c r="B1" s="165"/>
      <c r="F1" s="705" t="s">
        <v>8</v>
      </c>
      <c r="G1" s="705"/>
      <c r="H1" s="705"/>
      <c r="I1" s="705"/>
      <c r="J1" s="705"/>
      <c r="K1" s="705"/>
      <c r="L1" s="705"/>
      <c r="M1" s="705"/>
      <c r="N1" s="705"/>
      <c r="O1" s="705"/>
    </row>
    <row r="2" spans="6:15" ht="20.25">
      <c r="F2" s="706" t="s">
        <v>18</v>
      </c>
      <c r="G2" s="706"/>
      <c r="H2" s="706"/>
      <c r="I2" s="706"/>
      <c r="J2" s="706"/>
      <c r="K2" s="706"/>
      <c r="L2" s="706"/>
      <c r="M2" s="706"/>
      <c r="N2" s="706"/>
      <c r="O2" s="706"/>
    </row>
    <row r="3" spans="6:15" ht="27.75" customHeight="1">
      <c r="F3" s="78"/>
      <c r="G3" s="78"/>
      <c r="H3" s="78"/>
      <c r="L3" s="184"/>
      <c r="M3" s="184"/>
      <c r="N3" s="184"/>
      <c r="O3" s="183"/>
    </row>
    <row r="4" spans="1:15" ht="16.5" customHeight="1">
      <c r="A4" s="176"/>
      <c r="B4" s="177"/>
      <c r="C4" s="176"/>
      <c r="D4" s="176"/>
      <c r="E4" s="176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16.5" customHeight="1">
      <c r="A5" s="176"/>
      <c r="B5" s="177"/>
      <c r="C5" s="176"/>
      <c r="D5" s="176"/>
      <c r="E5" s="176"/>
      <c r="F5" s="178"/>
      <c r="G5" s="178"/>
      <c r="H5" s="178"/>
      <c r="I5" s="178"/>
      <c r="J5" s="178"/>
      <c r="K5" s="178"/>
      <c r="L5" s="178"/>
      <c r="M5" s="178"/>
      <c r="N5" s="178"/>
      <c r="O5" s="203"/>
    </row>
    <row r="6" spans="1:15" ht="14.25" customHeight="1">
      <c r="A6" s="179"/>
      <c r="B6" s="179"/>
      <c r="C6" s="179"/>
      <c r="D6" s="179"/>
      <c r="E6" s="179"/>
      <c r="L6" s="180"/>
      <c r="M6" s="180"/>
      <c r="N6" s="180"/>
      <c r="O6" s="180"/>
    </row>
    <row r="7" spans="1:16" ht="15" customHeight="1">
      <c r="A7" s="181" t="s">
        <v>38</v>
      </c>
      <c r="B7" s="225"/>
      <c r="C7" s="225"/>
      <c r="D7" s="225"/>
      <c r="E7" s="225"/>
      <c r="F7" s="226"/>
      <c r="G7" s="226"/>
      <c r="H7" s="226"/>
      <c r="I7"/>
      <c r="J7"/>
      <c r="K7"/>
      <c r="L7"/>
      <c r="M7"/>
      <c r="N7"/>
      <c r="O7" s="227"/>
      <c r="P7" s="182"/>
    </row>
    <row r="8" spans="1:15" ht="18.75" customHeight="1">
      <c r="A8" s="737" t="s">
        <v>0</v>
      </c>
      <c r="B8" s="737"/>
      <c r="C8" s="228" t="s">
        <v>1</v>
      </c>
      <c r="D8" s="392" t="s">
        <v>238</v>
      </c>
      <c r="E8" s="393" t="s">
        <v>239</v>
      </c>
      <c r="F8" s="415" t="s">
        <v>7</v>
      </c>
      <c r="G8" s="414" t="s">
        <v>238</v>
      </c>
      <c r="H8" s="229" t="s">
        <v>239</v>
      </c>
      <c r="I8" s="229" t="s">
        <v>2</v>
      </c>
      <c r="J8" s="425" t="s">
        <v>238</v>
      </c>
      <c r="K8" s="229" t="s">
        <v>239</v>
      </c>
      <c r="L8" s="415" t="s">
        <v>11</v>
      </c>
      <c r="M8" s="414" t="s">
        <v>238</v>
      </c>
      <c r="N8" s="229" t="s">
        <v>239</v>
      </c>
      <c r="O8" s="415" t="s">
        <v>15</v>
      </c>
    </row>
    <row r="9" spans="1:15" s="210" customFormat="1" ht="40.5" customHeight="1">
      <c r="A9" s="334" t="s">
        <v>146</v>
      </c>
      <c r="B9" s="335" t="s">
        <v>110</v>
      </c>
      <c r="C9" s="411" t="s">
        <v>170</v>
      </c>
      <c r="D9" s="416" t="s">
        <v>320</v>
      </c>
      <c r="E9" s="336" t="s">
        <v>162</v>
      </c>
      <c r="F9" s="351" t="s">
        <v>307</v>
      </c>
      <c r="G9" s="405" t="s">
        <v>336</v>
      </c>
      <c r="H9" s="405" t="s">
        <v>162</v>
      </c>
      <c r="I9" s="408" t="s">
        <v>187</v>
      </c>
      <c r="J9" s="349" t="s">
        <v>126</v>
      </c>
      <c r="K9" s="350" t="s">
        <v>126</v>
      </c>
      <c r="L9" s="351" t="s">
        <v>25</v>
      </c>
      <c r="M9" s="422" t="s">
        <v>126</v>
      </c>
      <c r="N9" s="408" t="s">
        <v>126</v>
      </c>
      <c r="O9" s="351" t="s">
        <v>25</v>
      </c>
    </row>
    <row r="10" spans="1:15" s="210" customFormat="1" ht="40.5" customHeight="1">
      <c r="A10" s="320" t="s">
        <v>138</v>
      </c>
      <c r="B10" s="321" t="s">
        <v>111</v>
      </c>
      <c r="C10" s="412" t="s">
        <v>213</v>
      </c>
      <c r="D10" s="689" t="s">
        <v>323</v>
      </c>
      <c r="E10" s="690" t="s">
        <v>321</v>
      </c>
      <c r="F10" s="417" t="s">
        <v>308</v>
      </c>
      <c r="G10" s="406" t="s">
        <v>126</v>
      </c>
      <c r="H10" s="406" t="s">
        <v>126</v>
      </c>
      <c r="I10" s="420" t="s">
        <v>126</v>
      </c>
      <c r="J10" s="426" t="s">
        <v>320</v>
      </c>
      <c r="K10" s="230" t="s">
        <v>162</v>
      </c>
      <c r="L10" s="233">
        <v>44928</v>
      </c>
      <c r="M10" s="423">
        <v>45282</v>
      </c>
      <c r="N10" s="409">
        <v>45289</v>
      </c>
      <c r="O10" s="233">
        <v>44928</v>
      </c>
    </row>
    <row r="11" spans="1:15" s="210" customFormat="1" ht="40.5" customHeight="1">
      <c r="A11" s="361" t="s">
        <v>153</v>
      </c>
      <c r="B11" s="235" t="s">
        <v>112</v>
      </c>
      <c r="C11" s="413" t="s">
        <v>177</v>
      </c>
      <c r="D11" s="418" t="s">
        <v>320</v>
      </c>
      <c r="E11" s="236" t="s">
        <v>162</v>
      </c>
      <c r="F11" s="419" t="s">
        <v>309</v>
      </c>
      <c r="G11" s="407" t="s">
        <v>320</v>
      </c>
      <c r="H11" s="407" t="s">
        <v>162</v>
      </c>
      <c r="I11" s="421" t="s">
        <v>197</v>
      </c>
      <c r="J11" s="234" t="s">
        <v>126</v>
      </c>
      <c r="K11" s="231" t="s">
        <v>126</v>
      </c>
      <c r="L11" s="232" t="s">
        <v>25</v>
      </c>
      <c r="M11" s="424" t="s">
        <v>126</v>
      </c>
      <c r="N11" s="410" t="s">
        <v>126</v>
      </c>
      <c r="O11" s="232" t="s">
        <v>25</v>
      </c>
    </row>
    <row r="12" spans="1:15" s="210" customFormat="1" ht="40.5" customHeight="1">
      <c r="A12" s="334" t="s">
        <v>146</v>
      </c>
      <c r="B12" s="335" t="s">
        <v>110</v>
      </c>
      <c r="C12" s="411" t="s">
        <v>241</v>
      </c>
      <c r="D12" s="416" t="s">
        <v>336</v>
      </c>
      <c r="E12" s="336" t="s">
        <v>165</v>
      </c>
      <c r="F12" s="351" t="s">
        <v>253</v>
      </c>
      <c r="G12" s="405" t="s">
        <v>337</v>
      </c>
      <c r="H12" s="405" t="s">
        <v>165</v>
      </c>
      <c r="I12" s="408" t="s">
        <v>243</v>
      </c>
      <c r="J12" s="349" t="s">
        <v>126</v>
      </c>
      <c r="K12" s="350" t="s">
        <v>126</v>
      </c>
      <c r="L12" s="351" t="s">
        <v>25</v>
      </c>
      <c r="M12" s="422" t="s">
        <v>126</v>
      </c>
      <c r="N12" s="408" t="s">
        <v>126</v>
      </c>
      <c r="O12" s="351" t="s">
        <v>25</v>
      </c>
    </row>
    <row r="13" spans="1:15" s="210" customFormat="1" ht="40.5" customHeight="1">
      <c r="A13" s="320" t="s">
        <v>138</v>
      </c>
      <c r="B13" s="321" t="s">
        <v>111</v>
      </c>
      <c r="C13" s="412" t="s">
        <v>244</v>
      </c>
      <c r="D13" s="689" t="s">
        <v>336</v>
      </c>
      <c r="E13" s="690" t="s">
        <v>165</v>
      </c>
      <c r="F13" s="417" t="s">
        <v>253</v>
      </c>
      <c r="G13" s="406" t="s">
        <v>126</v>
      </c>
      <c r="H13" s="406" t="s">
        <v>126</v>
      </c>
      <c r="I13" s="420" t="s">
        <v>126</v>
      </c>
      <c r="J13" s="426" t="s">
        <v>320</v>
      </c>
      <c r="K13" s="230" t="s">
        <v>165</v>
      </c>
      <c r="L13" s="233">
        <v>44935</v>
      </c>
      <c r="M13" s="717">
        <v>45283</v>
      </c>
      <c r="N13" s="409">
        <v>44931</v>
      </c>
      <c r="O13" s="233">
        <v>44935</v>
      </c>
    </row>
    <row r="14" spans="1:15" s="210" customFormat="1" ht="40.5" customHeight="1">
      <c r="A14" s="361" t="s">
        <v>135</v>
      </c>
      <c r="B14" s="235" t="s">
        <v>112</v>
      </c>
      <c r="C14" s="413" t="s">
        <v>177</v>
      </c>
      <c r="D14" s="418" t="s">
        <v>323</v>
      </c>
      <c r="E14" s="236" t="s">
        <v>324</v>
      </c>
      <c r="F14" s="419" t="s">
        <v>310</v>
      </c>
      <c r="G14" s="407" t="s">
        <v>336</v>
      </c>
      <c r="H14" s="407" t="s">
        <v>165</v>
      </c>
      <c r="I14" s="421" t="s">
        <v>261</v>
      </c>
      <c r="J14" s="234" t="s">
        <v>126</v>
      </c>
      <c r="K14" s="231" t="s">
        <v>126</v>
      </c>
      <c r="L14" s="232" t="s">
        <v>25</v>
      </c>
      <c r="M14" s="424" t="s">
        <v>126</v>
      </c>
      <c r="N14" s="410" t="s">
        <v>126</v>
      </c>
      <c r="O14" s="232" t="s">
        <v>25</v>
      </c>
    </row>
    <row r="15" spans="1:15" s="210" customFormat="1" ht="40.5" customHeight="1">
      <c r="A15" s="334" t="s">
        <v>146</v>
      </c>
      <c r="B15" s="335" t="s">
        <v>110</v>
      </c>
      <c r="C15" s="411" t="s">
        <v>245</v>
      </c>
      <c r="D15" s="416" t="s">
        <v>357</v>
      </c>
      <c r="E15" s="336" t="s">
        <v>209</v>
      </c>
      <c r="F15" s="351" t="s">
        <v>267</v>
      </c>
      <c r="G15" s="405" t="s">
        <v>165</v>
      </c>
      <c r="H15" s="405" t="s">
        <v>209</v>
      </c>
      <c r="I15" s="408" t="s">
        <v>249</v>
      </c>
      <c r="J15" s="349" t="s">
        <v>126</v>
      </c>
      <c r="K15" s="350" t="s">
        <v>126</v>
      </c>
      <c r="L15" s="351" t="s">
        <v>25</v>
      </c>
      <c r="M15" s="422" t="s">
        <v>126</v>
      </c>
      <c r="N15" s="408" t="s">
        <v>126</v>
      </c>
      <c r="O15" s="351" t="s">
        <v>25</v>
      </c>
    </row>
    <row r="16" spans="1:15" s="210" customFormat="1" ht="40.5" customHeight="1">
      <c r="A16" s="320" t="s">
        <v>138</v>
      </c>
      <c r="B16" s="321" t="s">
        <v>111</v>
      </c>
      <c r="C16" s="412" t="s">
        <v>246</v>
      </c>
      <c r="D16" s="689" t="s">
        <v>349</v>
      </c>
      <c r="E16" s="690" t="s">
        <v>209</v>
      </c>
      <c r="F16" s="417" t="s">
        <v>267</v>
      </c>
      <c r="G16" s="406" t="s">
        <v>126</v>
      </c>
      <c r="H16" s="406" t="s">
        <v>126</v>
      </c>
      <c r="I16" s="420" t="s">
        <v>126</v>
      </c>
      <c r="J16" s="426" t="s">
        <v>165</v>
      </c>
      <c r="K16" s="230" t="s">
        <v>352</v>
      </c>
      <c r="L16" s="233" t="s">
        <v>270</v>
      </c>
      <c r="M16" s="423">
        <v>44932</v>
      </c>
      <c r="N16" s="409">
        <v>44941</v>
      </c>
      <c r="O16" s="233" t="s">
        <v>270</v>
      </c>
    </row>
    <row r="17" spans="1:15" s="210" customFormat="1" ht="40.5" customHeight="1">
      <c r="A17" s="361" t="s">
        <v>247</v>
      </c>
      <c r="B17" s="235" t="s">
        <v>112</v>
      </c>
      <c r="C17" s="413" t="s">
        <v>248</v>
      </c>
      <c r="D17" s="418" t="s">
        <v>162</v>
      </c>
      <c r="E17" s="236" t="s">
        <v>209</v>
      </c>
      <c r="F17" s="419" t="s">
        <v>306</v>
      </c>
      <c r="G17" s="407" t="s">
        <v>358</v>
      </c>
      <c r="H17" s="407" t="s">
        <v>352</v>
      </c>
      <c r="I17" s="421" t="s">
        <v>270</v>
      </c>
      <c r="J17" s="234" t="s">
        <v>126</v>
      </c>
      <c r="K17" s="231" t="s">
        <v>126</v>
      </c>
      <c r="L17" s="232" t="s">
        <v>25</v>
      </c>
      <c r="M17" s="424" t="s">
        <v>126</v>
      </c>
      <c r="N17" s="410" t="s">
        <v>126</v>
      </c>
      <c r="O17" s="232" t="s">
        <v>25</v>
      </c>
    </row>
    <row r="18" spans="1:15" ht="14.25">
      <c r="A18" s="739"/>
      <c r="B18" s="739"/>
      <c r="C18" s="739"/>
      <c r="D18" s="739"/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39"/>
    </row>
    <row r="19" spans="1:15" ht="14.25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21">
      <c r="A20" s="216"/>
      <c r="B20" s="216"/>
      <c r="C20" s="216"/>
      <c r="D20" s="216"/>
      <c r="E20" s="573" t="s">
        <v>302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1:15" ht="1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46" spans="1:15" ht="14.25">
      <c r="A46" s="17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17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17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17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4.25">
      <c r="A50" s="17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1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4.25">
      <c r="A52" s="1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4.25">
      <c r="A53" s="17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4.25">
      <c r="A54" s="17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4.25">
      <c r="A55" s="17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</sheetData>
  <sheetProtection/>
  <mergeCells count="2">
    <mergeCell ref="A18:O18"/>
    <mergeCell ref="A8:B8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0" customWidth="1"/>
    <col min="2" max="2" width="6.8984375" style="17" customWidth="1"/>
    <col min="3" max="3" width="9.59765625" style="9" customWidth="1"/>
    <col min="4" max="4" width="9.59765625" style="111" customWidth="1"/>
    <col min="5" max="5" width="9.59765625" style="9" customWidth="1"/>
    <col min="6" max="9" width="11.69921875" style="80" customWidth="1"/>
    <col min="10" max="10" width="9.59765625" style="79" customWidth="1"/>
    <col min="11" max="11" width="9.59765625" style="80" customWidth="1"/>
    <col min="12" max="16384" width="9" style="8" customWidth="1"/>
  </cols>
  <sheetData>
    <row r="1" spans="1:11" ht="24.75">
      <c r="A1" s="34" t="s">
        <v>73</v>
      </c>
      <c r="B1" s="34"/>
      <c r="D1" s="740" t="s">
        <v>74</v>
      </c>
      <c r="E1" s="740"/>
      <c r="F1" s="740"/>
      <c r="G1" s="740"/>
      <c r="H1" s="740"/>
      <c r="I1" s="740"/>
      <c r="J1" s="740"/>
      <c r="K1" s="740"/>
    </row>
    <row r="2" spans="4:11" ht="19.5">
      <c r="D2" s="741" t="s">
        <v>75</v>
      </c>
      <c r="E2" s="741"/>
      <c r="F2" s="741"/>
      <c r="G2" s="741"/>
      <c r="H2" s="741"/>
      <c r="I2" s="741"/>
      <c r="J2" s="741"/>
      <c r="K2" s="741"/>
    </row>
    <row r="3" spans="5:9" ht="27.75" customHeight="1">
      <c r="E3" s="33"/>
      <c r="F3" s="78" t="s">
        <v>76</v>
      </c>
      <c r="G3" s="742" t="s">
        <v>37</v>
      </c>
      <c r="H3" s="742"/>
      <c r="I3" s="742"/>
    </row>
    <row r="4" spans="1:11" s="117" customFormat="1" ht="16.5" customHeight="1">
      <c r="A4" s="112"/>
      <c r="B4" s="113"/>
      <c r="C4" s="112">
        <f>WEEKNUM(J7)</f>
        <v>40</v>
      </c>
      <c r="D4" s="114"/>
      <c r="E4" s="112"/>
      <c r="F4" s="115"/>
      <c r="G4" s="115"/>
      <c r="H4" s="115"/>
      <c r="I4" s="115"/>
      <c r="J4" s="116"/>
      <c r="K4" s="115"/>
    </row>
    <row r="5" spans="1:11" s="117" customFormat="1" ht="16.5" customHeight="1">
      <c r="A5" s="112"/>
      <c r="B5" s="113"/>
      <c r="C5" s="112"/>
      <c r="D5" s="118">
        <f>$J$7-3</f>
        <v>42636</v>
      </c>
      <c r="E5" s="118">
        <f>$J$7-1</f>
        <v>42638</v>
      </c>
      <c r="F5" s="118">
        <f>$J$7</f>
        <v>42639</v>
      </c>
      <c r="G5" s="118">
        <f>$J$7+1</f>
        <v>42640</v>
      </c>
      <c r="H5" s="118">
        <f>$J$7+1</f>
        <v>42640</v>
      </c>
      <c r="I5" s="118">
        <f>$J$7+1</f>
        <v>42640</v>
      </c>
      <c r="J5" s="118">
        <f>$J$7+3</f>
        <v>42642</v>
      </c>
      <c r="K5" s="118">
        <f>$J$7+4</f>
        <v>42643</v>
      </c>
    </row>
    <row r="6" spans="1:11" s="117" customFormat="1" ht="14.25" customHeight="1">
      <c r="A6" s="119"/>
      <c r="B6" s="119"/>
      <c r="C6" s="112"/>
      <c r="D6" s="120"/>
      <c r="E6" s="119"/>
      <c r="F6" s="118">
        <f>$J$7+1</f>
        <v>42640</v>
      </c>
      <c r="G6" s="118">
        <f>$J$7+1</f>
        <v>42640</v>
      </c>
      <c r="H6" s="118">
        <f>$J$7+1</f>
        <v>42640</v>
      </c>
      <c r="I6" s="118">
        <f>$J$7+2</f>
        <v>42641</v>
      </c>
      <c r="J6" s="121"/>
      <c r="K6" s="122"/>
    </row>
    <row r="7" spans="1:12" ht="15" customHeight="1">
      <c r="A7" s="47" t="s">
        <v>38</v>
      </c>
      <c r="B7" s="48"/>
      <c r="C7" s="48"/>
      <c r="D7" s="123"/>
      <c r="E7" s="48"/>
      <c r="F7" s="81"/>
      <c r="G7" s="82"/>
      <c r="H7" s="82"/>
      <c r="I7" s="83"/>
      <c r="J7" s="743">
        <v>42639</v>
      </c>
      <c r="K7" s="744"/>
      <c r="L7" s="55"/>
    </row>
    <row r="8" spans="1:11" ht="18" customHeight="1">
      <c r="A8" s="745" t="s">
        <v>0</v>
      </c>
      <c r="B8" s="746"/>
      <c r="C8" s="49" t="s">
        <v>1</v>
      </c>
      <c r="D8" s="124" t="s">
        <v>12</v>
      </c>
      <c r="E8" s="46" t="s">
        <v>10</v>
      </c>
      <c r="F8" s="84" t="s">
        <v>7</v>
      </c>
      <c r="G8" s="84" t="s">
        <v>2</v>
      </c>
      <c r="H8" s="85" t="s">
        <v>11</v>
      </c>
      <c r="I8" s="84" t="s">
        <v>15</v>
      </c>
      <c r="J8" s="86" t="s">
        <v>12</v>
      </c>
      <c r="K8" s="87" t="s">
        <v>10</v>
      </c>
    </row>
    <row r="9" spans="1:11" ht="12.75" customHeight="1">
      <c r="A9" s="70" t="s">
        <v>77</v>
      </c>
      <c r="B9" s="71" t="s">
        <v>78</v>
      </c>
      <c r="C9" s="72" t="s">
        <v>79</v>
      </c>
      <c r="D9" s="125" t="s">
        <v>9</v>
      </c>
      <c r="E9" s="69" t="s">
        <v>22</v>
      </c>
      <c r="F9" s="88" t="s">
        <v>31</v>
      </c>
      <c r="G9" s="88" t="s">
        <v>52</v>
      </c>
      <c r="H9" s="68" t="s">
        <v>80</v>
      </c>
      <c r="I9" s="88" t="s">
        <v>80</v>
      </c>
      <c r="J9" s="89" t="s">
        <v>40</v>
      </c>
      <c r="K9" s="90" t="s">
        <v>59</v>
      </c>
    </row>
    <row r="10" spans="1:12" s="30" customFormat="1" ht="12.75" customHeight="1">
      <c r="A10" s="42" t="s">
        <v>81</v>
      </c>
      <c r="B10" s="43" t="s">
        <v>82</v>
      </c>
      <c r="C10" s="54" t="s">
        <v>79</v>
      </c>
      <c r="D10" s="126" t="s">
        <v>80</v>
      </c>
      <c r="E10" s="23" t="s">
        <v>22</v>
      </c>
      <c r="F10" s="91" t="s">
        <v>17</v>
      </c>
      <c r="G10" s="91" t="s">
        <v>80</v>
      </c>
      <c r="H10" s="66" t="s">
        <v>52</v>
      </c>
      <c r="I10" s="91" t="s">
        <v>53</v>
      </c>
      <c r="J10" s="92" t="s">
        <v>80</v>
      </c>
      <c r="K10" s="93" t="s">
        <v>59</v>
      </c>
      <c r="L10" s="8"/>
    </row>
    <row r="11" spans="1:11" ht="12.75" customHeight="1" thickBot="1">
      <c r="A11" s="44" t="s">
        <v>83</v>
      </c>
      <c r="B11" s="51" t="s">
        <v>84</v>
      </c>
      <c r="C11" s="50" t="s">
        <v>85</v>
      </c>
      <c r="D11" s="127" t="s">
        <v>86</v>
      </c>
      <c r="E11" s="73" t="s">
        <v>58</v>
      </c>
      <c r="F11" s="94" t="s">
        <v>24</v>
      </c>
      <c r="G11" s="94" t="s">
        <v>70</v>
      </c>
      <c r="H11" s="95" t="s">
        <v>86</v>
      </c>
      <c r="I11" s="94" t="s">
        <v>86</v>
      </c>
      <c r="J11" s="96" t="s">
        <v>86</v>
      </c>
      <c r="K11" s="97" t="s">
        <v>63</v>
      </c>
    </row>
    <row r="12" spans="1:12" s="45" customFormat="1" ht="39.75" customHeight="1" thickTop="1">
      <c r="A12" s="108" t="s">
        <v>87</v>
      </c>
      <c r="B12" s="77" t="s">
        <v>88</v>
      </c>
      <c r="C12" s="128" t="str">
        <f>$C$4+204&amp;"E/W"</f>
        <v>244E/W</v>
      </c>
      <c r="D12" s="129">
        <f>$D$5</f>
        <v>42636</v>
      </c>
      <c r="E12" s="130">
        <f>$E$5-1</f>
        <v>42637</v>
      </c>
      <c r="F12" s="131" t="str">
        <f>TEXT($F$5,"m/dd")&amp;"-"&amp;TEXT($F$6,"dd")</f>
        <v>9/26-27</v>
      </c>
      <c r="G12" s="132" t="str">
        <f>TEXT($G$5,"m/dd")&amp;"-"&amp;TEXT($G$6,"dd")</f>
        <v>9/27-27</v>
      </c>
      <c r="H12" s="133"/>
      <c r="I12" s="134"/>
      <c r="J12" s="135">
        <f>$J$5</f>
        <v>42642</v>
      </c>
      <c r="K12" s="136">
        <f>$K$5</f>
        <v>42643</v>
      </c>
      <c r="L12" s="67"/>
    </row>
    <row r="13" spans="1:11" s="30" customFormat="1" ht="39.75" customHeight="1">
      <c r="A13" s="75" t="s">
        <v>89</v>
      </c>
      <c r="B13" s="21" t="s">
        <v>90</v>
      </c>
      <c r="C13" s="76" t="str">
        <f>$C$4+1599&amp;"E/W"</f>
        <v>1639E/W</v>
      </c>
      <c r="D13" s="137"/>
      <c r="E13" s="138">
        <f>$E$5-1</f>
        <v>42637</v>
      </c>
      <c r="F13" s="139" t="str">
        <f>TEXT($F$5,"m/dd")&amp;"-"&amp;TEXT($F$6-1,"dd")&amp;"                        南港C-3"</f>
        <v>9/26-26                        南港C-3</v>
      </c>
      <c r="G13" s="139"/>
      <c r="H13" s="140" t="str">
        <f>TEXT($H$5,"m/dd")&amp;"-"&amp;TEXT($H$6,"dd")</f>
        <v>9/27-27</v>
      </c>
      <c r="I13" s="141" t="str">
        <f>TEXT($I$5,"m/dd")&amp;"-"&amp;TEXT($I$6,"dd")</f>
        <v>9/27-28</v>
      </c>
      <c r="J13" s="142"/>
      <c r="K13" s="143">
        <f>$K$5</f>
        <v>42643</v>
      </c>
    </row>
    <row r="14" spans="1:11" ht="39.75" customHeight="1">
      <c r="A14" s="109" t="s">
        <v>91</v>
      </c>
      <c r="B14" s="110" t="s">
        <v>92</v>
      </c>
      <c r="C14" s="31" t="str">
        <f>$C$4+1599&amp;"E/W"</f>
        <v>1639E/W</v>
      </c>
      <c r="D14" s="144"/>
      <c r="E14" s="145">
        <f>$E$5+2</f>
        <v>42640</v>
      </c>
      <c r="F14" s="146" t="str">
        <f>TEXT($F$5+3,"m/dd")&amp;"-"&amp;TEXT($F$6+3,"dd")</f>
        <v>9/29-30</v>
      </c>
      <c r="G14" s="147" t="str">
        <f>TEXT($G$5+3,"m/dd")&amp;"-"&amp;TEXT($G$6+3,"dd")</f>
        <v>9/30-30</v>
      </c>
      <c r="H14" s="147"/>
      <c r="I14" s="148"/>
      <c r="J14" s="146"/>
      <c r="K14" s="148">
        <f>$K$5+3</f>
        <v>42646</v>
      </c>
    </row>
    <row r="15" spans="1:12" s="45" customFormat="1" ht="39.75" customHeight="1">
      <c r="A15" s="108" t="s">
        <v>93</v>
      </c>
      <c r="B15" s="77" t="s">
        <v>94</v>
      </c>
      <c r="C15" s="128" t="str">
        <f>$C$4+205&amp;"E/W"</f>
        <v>245E/W</v>
      </c>
      <c r="D15" s="129">
        <f>$D$5+7</f>
        <v>42643</v>
      </c>
      <c r="E15" s="130">
        <f>$E$5+6</f>
        <v>42644</v>
      </c>
      <c r="F15" s="131" t="str">
        <f>TEXT($F$5+7,"m/dd")&amp;"-"&amp;TEXT($F$6+7,"dd")</f>
        <v>10/03-04</v>
      </c>
      <c r="G15" s="132" t="str">
        <f>TEXT($G$5+7,"m/dd")&amp;"-"&amp;TEXT($G$6+7,"dd")</f>
        <v>10/04-04</v>
      </c>
      <c r="H15" s="133"/>
      <c r="I15" s="134"/>
      <c r="J15" s="135">
        <f>$J$5+7</f>
        <v>42649</v>
      </c>
      <c r="K15" s="136">
        <f>$K$5+7</f>
        <v>42650</v>
      </c>
      <c r="L15" s="67"/>
    </row>
    <row r="16" spans="1:11" s="30" customFormat="1" ht="39.75" customHeight="1">
      <c r="A16" s="75" t="s">
        <v>95</v>
      </c>
      <c r="B16" s="21" t="s">
        <v>90</v>
      </c>
      <c r="C16" s="76" t="str">
        <f>$C$4+1600&amp;"E/W"</f>
        <v>1640E/W</v>
      </c>
      <c r="D16" s="137"/>
      <c r="E16" s="138">
        <f>$E$5+6</f>
        <v>42644</v>
      </c>
      <c r="F16" s="139" t="str">
        <f>TEXT($F$5+7,"m/dd")&amp;"-"&amp;TEXT($F$6+6,"dd")&amp;"                        南港C-3"</f>
        <v>10/03-03                        南港C-3</v>
      </c>
      <c r="G16" s="139"/>
      <c r="H16" s="140" t="str">
        <f>TEXT($H$5+7,"m/dd")&amp;"-"&amp;TEXT($H$6+7,"dd")</f>
        <v>10/04-04</v>
      </c>
      <c r="I16" s="141" t="str">
        <f>TEXT($I$5+7,"m/dd")&amp;"-"&amp;TEXT($I$6+7,"dd")</f>
        <v>10/04-05</v>
      </c>
      <c r="J16" s="142"/>
      <c r="K16" s="143">
        <f>$K$5+7</f>
        <v>42650</v>
      </c>
    </row>
    <row r="17" spans="1:11" ht="39.75" customHeight="1">
      <c r="A17" s="109" t="s">
        <v>72</v>
      </c>
      <c r="B17" s="110" t="s">
        <v>66</v>
      </c>
      <c r="C17" s="31" t="str">
        <f>$C$4+1600&amp;"E/W"</f>
        <v>1640E/W</v>
      </c>
      <c r="D17" s="144"/>
      <c r="E17" s="145">
        <f>$E$5+9</f>
        <v>42647</v>
      </c>
      <c r="F17" s="146" t="str">
        <f>TEXT($F$5+10,"m/dd")&amp;"-"&amp;TEXT($F$6+10,"dd")</f>
        <v>10/06-07</v>
      </c>
      <c r="G17" s="147" t="str">
        <f>TEXT($G$5+10,"m/dd")&amp;"-"&amp;TEXT($G$6+10,"dd")</f>
        <v>10/07-07</v>
      </c>
      <c r="H17" s="147"/>
      <c r="I17" s="148"/>
      <c r="J17" s="146"/>
      <c r="K17" s="148">
        <f>$K$5+10</f>
        <v>42653</v>
      </c>
    </row>
    <row r="18" spans="1:12" s="45" customFormat="1" ht="39.75" customHeight="1">
      <c r="A18" s="108" t="s">
        <v>71</v>
      </c>
      <c r="B18" s="77" t="s">
        <v>64</v>
      </c>
      <c r="C18" s="128" t="str">
        <f>$C$4+206&amp;"E/W"</f>
        <v>246E/W</v>
      </c>
      <c r="D18" s="129">
        <f>$D$5+14</f>
        <v>42650</v>
      </c>
      <c r="E18" s="130">
        <f>$E$5+13</f>
        <v>42651</v>
      </c>
      <c r="F18" s="131" t="str">
        <f>TEXT($F$5+14,"m/dd")&amp;"-"&amp;TEXT($F$6+14,"dd")</f>
        <v>10/10-11</v>
      </c>
      <c r="G18" s="132" t="str">
        <f>TEXT($G$5+14,"m/dd")&amp;"-"&amp;TEXT($G$6+14,"dd")</f>
        <v>10/11-11</v>
      </c>
      <c r="H18" s="133"/>
      <c r="I18" s="134"/>
      <c r="J18" s="135">
        <f>$J$5+14</f>
        <v>42656</v>
      </c>
      <c r="K18" s="136">
        <f>$K$5+14</f>
        <v>42657</v>
      </c>
      <c r="L18" s="67"/>
    </row>
    <row r="19" spans="1:11" s="30" customFormat="1" ht="39.75" customHeight="1">
      <c r="A19" s="75" t="s">
        <v>67</v>
      </c>
      <c r="B19" s="21" t="s">
        <v>65</v>
      </c>
      <c r="C19" s="76" t="str">
        <f>$C$4+1601&amp;"E/W"</f>
        <v>1641E/W</v>
      </c>
      <c r="D19" s="137"/>
      <c r="E19" s="138">
        <f>$E$5+13</f>
        <v>42651</v>
      </c>
      <c r="F19" s="139" t="str">
        <f>TEXT($F$5+14,"m/dd")&amp;"-"&amp;TEXT($F$6+13,"dd")&amp;"                        南港C-3"</f>
        <v>10/10-10                        南港C-3</v>
      </c>
      <c r="G19" s="139"/>
      <c r="H19" s="140" t="str">
        <f>TEXT($H$5+14,"m/dd")&amp;"-"&amp;TEXT($H$6+14,"dd")</f>
        <v>10/11-11</v>
      </c>
      <c r="I19" s="141" t="str">
        <f>TEXT($I$5+14,"m/dd")&amp;"-"&amp;TEXT($I$6+14,"dd")</f>
        <v>10/11-12</v>
      </c>
      <c r="J19" s="142"/>
      <c r="K19" s="143">
        <f>$K$5+14</f>
        <v>42657</v>
      </c>
    </row>
    <row r="20" spans="1:11" ht="39.75" customHeight="1">
      <c r="A20" s="109" t="s">
        <v>72</v>
      </c>
      <c r="B20" s="110" t="s">
        <v>66</v>
      </c>
      <c r="C20" s="31" t="str">
        <f>$C$4+1601&amp;"E/W"</f>
        <v>1641E/W</v>
      </c>
      <c r="D20" s="144"/>
      <c r="E20" s="145">
        <f>$E$5+16</f>
        <v>42654</v>
      </c>
      <c r="F20" s="146" t="str">
        <f>TEXT($F$5+17,"m/dd")&amp;"-"&amp;TEXT($F$6+17,"dd")</f>
        <v>10/13-14</v>
      </c>
      <c r="G20" s="147" t="str">
        <f>TEXT($G$5+17,"m/dd")&amp;"-"&amp;TEXT($G$6+17,"dd")</f>
        <v>10/14-14</v>
      </c>
      <c r="H20" s="147"/>
      <c r="I20" s="148"/>
      <c r="J20" s="146"/>
      <c r="K20" s="148">
        <f>$K$5+17</f>
        <v>42660</v>
      </c>
    </row>
    <row r="21" spans="1:12" s="45" customFormat="1" ht="39.75" customHeight="1">
      <c r="A21" s="156" t="s">
        <v>71</v>
      </c>
      <c r="B21" s="24" t="s">
        <v>64</v>
      </c>
      <c r="C21" s="128" t="str">
        <f>$C$4+207&amp;"E/W"</f>
        <v>247E/W</v>
      </c>
      <c r="D21" s="129">
        <f>$D$5+21</f>
        <v>42657</v>
      </c>
      <c r="E21" s="130">
        <f>$E$5+20</f>
        <v>42658</v>
      </c>
      <c r="F21" s="131" t="str">
        <f>TEXT($F$5+21,"m/dd")&amp;"-"&amp;TEXT($F$6+21,"dd")</f>
        <v>10/17-18</v>
      </c>
      <c r="G21" s="132" t="str">
        <f>TEXT($G$5+21,"m/dd")&amp;"-"&amp;TEXT($G$6+21,"dd")</f>
        <v>10/18-18</v>
      </c>
      <c r="H21" s="133"/>
      <c r="I21" s="162" t="s">
        <v>97</v>
      </c>
      <c r="J21" s="160">
        <v>42657</v>
      </c>
      <c r="K21" s="161">
        <v>42658</v>
      </c>
      <c r="L21" s="67"/>
    </row>
    <row r="22" spans="1:11" s="30" customFormat="1" ht="39.75" customHeight="1">
      <c r="A22" s="153" t="s">
        <v>67</v>
      </c>
      <c r="B22" s="154" t="s">
        <v>65</v>
      </c>
      <c r="C22" s="155" t="str">
        <f>$C$4+1602&amp;"E/W"</f>
        <v>1642E/W</v>
      </c>
      <c r="D22" s="748" t="s">
        <v>96</v>
      </c>
      <c r="E22" s="749"/>
      <c r="F22" s="749"/>
      <c r="G22" s="749"/>
      <c r="H22" s="749"/>
      <c r="I22" s="749"/>
      <c r="J22" s="749"/>
      <c r="K22" s="750"/>
    </row>
    <row r="23" spans="1:11" ht="39.75" customHeight="1">
      <c r="A23" s="157" t="s">
        <v>72</v>
      </c>
      <c r="B23" s="158" t="s">
        <v>66</v>
      </c>
      <c r="C23" s="159" t="str">
        <f>$C$4+1602&amp;"E/W"</f>
        <v>1642E/W</v>
      </c>
      <c r="D23" s="144"/>
      <c r="E23" s="145">
        <f>$E$5+23</f>
        <v>42661</v>
      </c>
      <c r="F23" s="146" t="str">
        <f>TEXT($F$5+24,"m/dd")&amp;"-"&amp;TEXT($F$6+24,"dd")</f>
        <v>10/20-21</v>
      </c>
      <c r="G23" s="147" t="str">
        <f>TEXT($G$5+24,"m/dd")&amp;"-"&amp;TEXT($G$6+24,"dd")</f>
        <v>10/21-21</v>
      </c>
      <c r="H23" s="147"/>
      <c r="I23" s="148"/>
      <c r="J23" s="146"/>
      <c r="K23" s="148">
        <f>$K$5+24</f>
        <v>42667</v>
      </c>
    </row>
    <row r="24" spans="1:12" s="45" customFormat="1" ht="39.75" customHeight="1">
      <c r="A24" s="108" t="s">
        <v>71</v>
      </c>
      <c r="B24" s="77" t="s">
        <v>64</v>
      </c>
      <c r="C24" s="128" t="str">
        <f>$C$4+208&amp;"E/W"</f>
        <v>248E/W</v>
      </c>
      <c r="D24" s="129">
        <f>$D$5+28</f>
        <v>42664</v>
      </c>
      <c r="E24" s="130">
        <f>$E$5+27</f>
        <v>42665</v>
      </c>
      <c r="F24" s="131" t="str">
        <f>TEXT($F$5+28,"m/dd")&amp;"-"&amp;TEXT($F$6+28,"dd")</f>
        <v>10/24-25</v>
      </c>
      <c r="G24" s="132" t="str">
        <f>TEXT($G$5+28,"m/dd")&amp;"-"&amp;TEXT($G$6+28,"dd")</f>
        <v>10/25-25</v>
      </c>
      <c r="H24" s="133"/>
      <c r="I24" s="134"/>
      <c r="J24" s="135">
        <f>$J$5+28</f>
        <v>42670</v>
      </c>
      <c r="K24" s="136">
        <f>$K$5+28</f>
        <v>42671</v>
      </c>
      <c r="L24" s="67"/>
    </row>
    <row r="25" spans="1:11" s="30" customFormat="1" ht="39.75" customHeight="1">
      <c r="A25" s="75" t="s">
        <v>67</v>
      </c>
      <c r="B25" s="21" t="s">
        <v>65</v>
      </c>
      <c r="C25" s="76" t="str">
        <f>$C$4+1603&amp;"E/W"</f>
        <v>1643E/W</v>
      </c>
      <c r="D25" s="137"/>
      <c r="E25" s="138">
        <f>$E$5+27</f>
        <v>42665</v>
      </c>
      <c r="F25" s="139" t="str">
        <f>TEXT($F$5+28,"m/dd")&amp;"-"&amp;TEXT($F$6+27,"dd")&amp;"                        南港C-3"</f>
        <v>10/24-24                        南港C-3</v>
      </c>
      <c r="G25" s="139"/>
      <c r="H25" s="140" t="str">
        <f>TEXT($H$5+28,"m/dd")&amp;"-"&amp;TEXT($H$6+28,"dd")</f>
        <v>10/25-25</v>
      </c>
      <c r="I25" s="141" t="str">
        <f>TEXT($I$5+28,"m/dd")&amp;"-"&amp;TEXT($I$6+28,"dd")</f>
        <v>10/25-26</v>
      </c>
      <c r="J25" s="142"/>
      <c r="K25" s="143">
        <f>$K$5+28</f>
        <v>42671</v>
      </c>
    </row>
    <row r="26" spans="1:11" ht="39.75" customHeight="1">
      <c r="A26" s="109" t="s">
        <v>72</v>
      </c>
      <c r="B26" s="110" t="s">
        <v>66</v>
      </c>
      <c r="C26" s="31" t="str">
        <f>$C$4+1603&amp;"E/W"</f>
        <v>1643E/W</v>
      </c>
      <c r="D26" s="144"/>
      <c r="E26" s="145">
        <f>$E$5+30</f>
        <v>42668</v>
      </c>
      <c r="F26" s="146" t="str">
        <f>TEXT($F$5+31,"m/dd")&amp;"-"&amp;TEXT($F$6+31,"dd")</f>
        <v>10/27-28</v>
      </c>
      <c r="G26" s="147" t="str">
        <f>TEXT($G$5+31,"m/dd")&amp;"-"&amp;TEXT($G$6+31,"dd")</f>
        <v>10/28-28</v>
      </c>
      <c r="H26" s="147"/>
      <c r="I26" s="148"/>
      <c r="J26" s="146"/>
      <c r="K26" s="148">
        <f>$K$5+31</f>
        <v>42674</v>
      </c>
    </row>
    <row r="27" spans="1:11" s="74" customFormat="1" ht="19.5" customHeight="1">
      <c r="A27" s="747" t="s">
        <v>62</v>
      </c>
      <c r="B27" s="747"/>
      <c r="C27" s="747"/>
      <c r="D27" s="747"/>
      <c r="E27" s="747"/>
      <c r="F27" s="747"/>
      <c r="G27" s="747"/>
      <c r="H27" s="747"/>
      <c r="I27" s="747"/>
      <c r="J27" s="747"/>
      <c r="K27" s="747"/>
    </row>
    <row r="28" spans="1:11" ht="17.25" customHeight="1">
      <c r="A28" s="32"/>
      <c r="B28" s="32"/>
      <c r="C28" s="32"/>
      <c r="D28" s="149"/>
      <c r="E28" s="32"/>
      <c r="F28" s="98"/>
      <c r="G28" s="98"/>
      <c r="H28" s="98"/>
      <c r="I28" s="98"/>
      <c r="J28" s="98"/>
      <c r="K28" s="99"/>
    </row>
    <row r="29" spans="1:11" s="52" customFormat="1" ht="14.25" thickBot="1">
      <c r="A29" s="57" t="s">
        <v>41</v>
      </c>
      <c r="B29" s="58" t="s">
        <v>42</v>
      </c>
      <c r="C29" s="59"/>
      <c r="D29" s="150" t="s">
        <v>43</v>
      </c>
      <c r="E29" s="58" t="s">
        <v>44</v>
      </c>
      <c r="F29" s="100"/>
      <c r="G29" s="100"/>
      <c r="H29" s="100"/>
      <c r="I29" s="100"/>
      <c r="J29" s="100"/>
      <c r="K29" s="101"/>
    </row>
    <row r="30" spans="1:11" s="52" customFormat="1" ht="14.25" thickTop="1">
      <c r="A30" s="60" t="s">
        <v>45</v>
      </c>
      <c r="B30" s="56" t="s">
        <v>68</v>
      </c>
      <c r="C30" s="61"/>
      <c r="D30" s="151" t="s">
        <v>46</v>
      </c>
      <c r="E30" s="56" t="s">
        <v>47</v>
      </c>
      <c r="F30" s="102"/>
      <c r="G30" s="102"/>
      <c r="H30" s="102"/>
      <c r="I30" s="103"/>
      <c r="J30" s="104" t="s">
        <v>56</v>
      </c>
      <c r="K30" s="103"/>
    </row>
    <row r="31" spans="1:11" s="52" customFormat="1" ht="13.5">
      <c r="A31" s="62"/>
      <c r="B31" s="63" t="s">
        <v>69</v>
      </c>
      <c r="C31" s="64"/>
      <c r="D31" s="152" t="s">
        <v>60</v>
      </c>
      <c r="E31" s="63" t="s">
        <v>61</v>
      </c>
      <c r="F31" s="105"/>
      <c r="G31" s="105"/>
      <c r="H31" s="105"/>
      <c r="I31" s="106"/>
      <c r="J31" s="107" t="s">
        <v>57</v>
      </c>
      <c r="K31" s="106"/>
    </row>
    <row r="32" spans="1:11" s="52" customFormat="1" ht="13.5">
      <c r="A32" s="65" t="s">
        <v>48</v>
      </c>
      <c r="B32" s="63" t="s">
        <v>68</v>
      </c>
      <c r="C32" s="64"/>
      <c r="D32" s="152" t="s">
        <v>49</v>
      </c>
      <c r="E32" s="63" t="s">
        <v>50</v>
      </c>
      <c r="F32" s="105"/>
      <c r="G32" s="105"/>
      <c r="H32" s="105"/>
      <c r="I32" s="106"/>
      <c r="J32" s="107" t="s">
        <v>55</v>
      </c>
      <c r="K32" s="106"/>
    </row>
    <row r="33" spans="1:10" ht="14.25">
      <c r="A33" s="32"/>
      <c r="B33" s="32"/>
      <c r="C33" s="32"/>
      <c r="D33" s="149"/>
      <c r="E33" s="32"/>
      <c r="F33" s="98"/>
      <c r="G33" s="98"/>
      <c r="H33" s="98"/>
      <c r="I33" s="98"/>
      <c r="J33" s="98"/>
    </row>
    <row r="34" spans="1:11" s="30" customFormat="1" ht="24.75" customHeight="1">
      <c r="A34" s="751" t="s">
        <v>13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</row>
    <row r="35" spans="1:11" ht="15.75" customHeight="1">
      <c r="A35" s="752" t="s">
        <v>14</v>
      </c>
      <c r="B35" s="752"/>
      <c r="C35" s="752"/>
      <c r="D35" s="752"/>
      <c r="E35" s="752"/>
      <c r="F35" s="752"/>
      <c r="G35" s="752"/>
      <c r="H35" s="752"/>
      <c r="I35" s="752"/>
      <c r="J35" s="752"/>
      <c r="K35" s="752"/>
    </row>
    <row r="36" spans="1:11" ht="15.75" customHeight="1">
      <c r="A36" s="752" t="s">
        <v>16</v>
      </c>
      <c r="B36" s="752"/>
      <c r="C36" s="752"/>
      <c r="D36" s="752"/>
      <c r="E36" s="752"/>
      <c r="F36" s="752"/>
      <c r="G36" s="752"/>
      <c r="H36" s="752"/>
      <c r="I36" s="752"/>
      <c r="J36" s="752"/>
      <c r="K36" s="752"/>
    </row>
    <row r="37" spans="1:11" ht="56.25" customHeight="1">
      <c r="A37" s="753" t="s">
        <v>23</v>
      </c>
      <c r="B37" s="753"/>
      <c r="C37" s="753"/>
      <c r="D37" s="753"/>
      <c r="E37" s="753"/>
      <c r="G37" s="754" t="s">
        <v>30</v>
      </c>
      <c r="H37" s="754"/>
      <c r="I37" s="754"/>
      <c r="J37" s="754"/>
      <c r="K37" s="754"/>
    </row>
    <row r="38" spans="1:11" ht="36" customHeight="1">
      <c r="A38" s="755" t="s">
        <v>21</v>
      </c>
      <c r="B38" s="755"/>
      <c r="C38" s="755"/>
      <c r="D38" s="755"/>
      <c r="E38" s="755"/>
      <c r="G38" s="756" t="s">
        <v>54</v>
      </c>
      <c r="H38" s="756"/>
      <c r="I38" s="756"/>
      <c r="J38" s="756"/>
      <c r="K38" s="756"/>
    </row>
  </sheetData>
  <sheetProtection/>
  <mergeCells count="14">
    <mergeCell ref="A34:K34"/>
    <mergeCell ref="A35:K35"/>
    <mergeCell ref="A36:K36"/>
    <mergeCell ref="A37:E37"/>
    <mergeCell ref="G37:K37"/>
    <mergeCell ref="A38:E38"/>
    <mergeCell ref="G38:K38"/>
    <mergeCell ref="D1:K1"/>
    <mergeCell ref="D2:K2"/>
    <mergeCell ref="G3:I3"/>
    <mergeCell ref="J7:K7"/>
    <mergeCell ref="A8:B8"/>
    <mergeCell ref="A27:K27"/>
    <mergeCell ref="D22:K22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32"/>
  <sheetViews>
    <sheetView zoomScalePageLayoutView="0" workbookViewId="0" topLeftCell="A1">
      <selection activeCell="N21" sqref="N21"/>
    </sheetView>
  </sheetViews>
  <sheetFormatPr defaultColWidth="8.796875" defaultRowHeight="14.25"/>
  <cols>
    <col min="1" max="1" width="26.5" style="0" customWidth="1"/>
    <col min="2" max="2" width="7.8984375" style="0" customWidth="1"/>
    <col min="3" max="3" width="14.59765625" style="0" customWidth="1"/>
    <col min="4" max="12" width="9.59765625" style="0" customWidth="1"/>
    <col min="13" max="13" width="14.59765625" style="0" customWidth="1"/>
  </cols>
  <sheetData>
    <row r="1" spans="1:12" ht="27" customHeight="1">
      <c r="A1" s="25"/>
      <c r="B1" s="40"/>
      <c r="C1" s="757" t="s">
        <v>51</v>
      </c>
      <c r="D1" s="757"/>
      <c r="E1" s="757"/>
      <c r="F1" s="757"/>
      <c r="G1" s="757"/>
      <c r="H1" s="757"/>
      <c r="I1" s="757"/>
      <c r="J1" s="757"/>
      <c r="K1" s="757"/>
      <c r="L1" s="757"/>
    </row>
    <row r="2" spans="1:12" ht="27.75" customHeight="1">
      <c r="A2" s="38" t="s">
        <v>28</v>
      </c>
      <c r="B2" s="41"/>
      <c r="C2" s="758" t="s">
        <v>36</v>
      </c>
      <c r="D2" s="758"/>
      <c r="E2" s="758"/>
      <c r="F2" s="758"/>
      <c r="G2" s="758"/>
      <c r="H2" s="758"/>
      <c r="I2" s="758"/>
      <c r="J2" s="758"/>
      <c r="K2" s="758"/>
      <c r="L2" s="758"/>
    </row>
    <row r="3" spans="1:12" ht="27" customHeight="1">
      <c r="A3" s="15"/>
      <c r="B3" s="15"/>
      <c r="C3" s="15"/>
      <c r="D3" s="15"/>
      <c r="E3" s="15"/>
      <c r="F3" s="4"/>
      <c r="G3" s="4"/>
      <c r="H3" s="4"/>
      <c r="I3" s="53"/>
      <c r="J3" s="53"/>
      <c r="K3" s="53"/>
      <c r="L3" s="53"/>
    </row>
    <row r="4" spans="1:12" ht="21" customHeight="1">
      <c r="A4" s="16"/>
      <c r="B4" s="26"/>
      <c r="C4" s="16"/>
      <c r="D4" s="16"/>
      <c r="E4" s="16"/>
      <c r="F4" s="13"/>
      <c r="G4" s="13"/>
      <c r="H4" s="13"/>
      <c r="I4" s="27"/>
      <c r="J4" s="27"/>
      <c r="K4" s="27"/>
      <c r="L4" s="15"/>
    </row>
    <row r="5" spans="1:12" ht="13.5">
      <c r="A5" s="238" t="s">
        <v>33</v>
      </c>
      <c r="B5" s="237"/>
      <c r="C5" s="13"/>
      <c r="D5" s="13"/>
      <c r="E5" s="13"/>
      <c r="F5" s="12"/>
      <c r="G5" s="12"/>
      <c r="H5" s="12"/>
      <c r="I5" s="12"/>
      <c r="J5" s="12"/>
      <c r="K5" s="12"/>
      <c r="L5" s="12"/>
    </row>
    <row r="6" spans="1:12" ht="13.5">
      <c r="A6" s="759" t="s">
        <v>0</v>
      </c>
      <c r="B6" s="760"/>
      <c r="C6" s="443" t="s">
        <v>1</v>
      </c>
      <c r="D6" s="444" t="s">
        <v>238</v>
      </c>
      <c r="E6" s="239" t="s">
        <v>239</v>
      </c>
      <c r="F6" s="240" t="s">
        <v>5</v>
      </c>
      <c r="G6" s="428" t="s">
        <v>238</v>
      </c>
      <c r="H6" s="428" t="s">
        <v>239</v>
      </c>
      <c r="I6" s="435" t="s">
        <v>3</v>
      </c>
      <c r="J6" s="451" t="s">
        <v>238</v>
      </c>
      <c r="K6" s="435" t="s">
        <v>239</v>
      </c>
      <c r="L6" s="240" t="s">
        <v>4</v>
      </c>
    </row>
    <row r="7" spans="1:12" s="187" customFormat="1" ht="21.75" customHeight="1">
      <c r="A7" s="703" t="s">
        <v>333</v>
      </c>
      <c r="B7" s="701" t="s">
        <v>117</v>
      </c>
      <c r="C7" s="702" t="s">
        <v>170</v>
      </c>
      <c r="D7" s="445" t="s">
        <v>126</v>
      </c>
      <c r="E7" s="260" t="s">
        <v>126</v>
      </c>
      <c r="F7" s="446" t="s">
        <v>25</v>
      </c>
      <c r="G7" s="254" t="s">
        <v>350</v>
      </c>
      <c r="H7" s="254" t="s">
        <v>321</v>
      </c>
      <c r="I7" s="436" t="s">
        <v>172</v>
      </c>
      <c r="J7" s="713" t="s">
        <v>350</v>
      </c>
      <c r="K7" s="714" t="s">
        <v>321</v>
      </c>
      <c r="L7" s="253" t="s">
        <v>171</v>
      </c>
    </row>
    <row r="8" spans="1:12" s="187" customFormat="1" ht="22.5" customHeight="1">
      <c r="A8" s="691" t="s">
        <v>142</v>
      </c>
      <c r="B8" s="692" t="s">
        <v>118</v>
      </c>
      <c r="C8" s="693" t="s">
        <v>170</v>
      </c>
      <c r="D8" s="447" t="s">
        <v>320</v>
      </c>
      <c r="E8" s="323" t="s">
        <v>162</v>
      </c>
      <c r="F8" s="448" t="s">
        <v>172</v>
      </c>
      <c r="G8" s="429" t="s">
        <v>126</v>
      </c>
      <c r="H8" s="429" t="s">
        <v>126</v>
      </c>
      <c r="I8" s="437" t="s">
        <v>25</v>
      </c>
      <c r="J8" s="453" t="s">
        <v>126</v>
      </c>
      <c r="K8" s="437" t="s">
        <v>126</v>
      </c>
      <c r="L8" s="248" t="s">
        <v>25</v>
      </c>
    </row>
    <row r="9" spans="1:12" s="207" customFormat="1" ht="24" customHeight="1">
      <c r="A9" s="694" t="s">
        <v>149</v>
      </c>
      <c r="B9" s="695" t="s">
        <v>113</v>
      </c>
      <c r="C9" s="696" t="s">
        <v>185</v>
      </c>
      <c r="D9" s="255" t="s">
        <v>126</v>
      </c>
      <c r="E9" s="250" t="s">
        <v>126</v>
      </c>
      <c r="F9" s="258" t="s">
        <v>25</v>
      </c>
      <c r="G9" s="660" t="s">
        <v>350</v>
      </c>
      <c r="H9" s="660" t="s">
        <v>321</v>
      </c>
      <c r="I9" s="438" t="s">
        <v>186</v>
      </c>
      <c r="J9" s="290" t="s">
        <v>322</v>
      </c>
      <c r="K9" s="438" t="s">
        <v>321</v>
      </c>
      <c r="L9" s="256" t="s">
        <v>187</v>
      </c>
    </row>
    <row r="10" spans="1:12" s="187" customFormat="1" ht="22.5" customHeight="1">
      <c r="A10" s="694" t="s">
        <v>159</v>
      </c>
      <c r="B10" s="697" t="s">
        <v>114</v>
      </c>
      <c r="C10" s="696" t="s">
        <v>188</v>
      </c>
      <c r="D10" s="255" t="s">
        <v>336</v>
      </c>
      <c r="E10" s="250" t="s">
        <v>162</v>
      </c>
      <c r="F10" s="247" t="s">
        <v>250</v>
      </c>
      <c r="G10" s="430" t="s">
        <v>126</v>
      </c>
      <c r="H10" s="430" t="s">
        <v>126</v>
      </c>
      <c r="I10" s="439" t="s">
        <v>126</v>
      </c>
      <c r="J10" s="246" t="s">
        <v>126</v>
      </c>
      <c r="K10" s="439" t="s">
        <v>126</v>
      </c>
      <c r="L10" s="245" t="s">
        <v>126</v>
      </c>
    </row>
    <row r="11" spans="1:12" s="187" customFormat="1" ht="21.75" customHeight="1">
      <c r="A11" s="698" t="s">
        <v>130</v>
      </c>
      <c r="B11" s="697" t="s">
        <v>115</v>
      </c>
      <c r="C11" s="699" t="s">
        <v>189</v>
      </c>
      <c r="D11" s="449" t="s">
        <v>126</v>
      </c>
      <c r="E11" s="259" t="s">
        <v>126</v>
      </c>
      <c r="F11" s="245" t="s">
        <v>25</v>
      </c>
      <c r="G11" s="661" t="s">
        <v>350</v>
      </c>
      <c r="H11" s="661" t="s">
        <v>321</v>
      </c>
      <c r="I11" s="439" t="s">
        <v>190</v>
      </c>
      <c r="J11" s="290" t="s">
        <v>322</v>
      </c>
      <c r="K11" s="439" t="s">
        <v>321</v>
      </c>
      <c r="L11" s="247" t="s">
        <v>191</v>
      </c>
    </row>
    <row r="12" spans="1:12" s="187" customFormat="1" ht="21.75" customHeight="1">
      <c r="A12" s="718" t="s">
        <v>145</v>
      </c>
      <c r="B12" s="719" t="s">
        <v>154</v>
      </c>
      <c r="C12" s="720" t="s">
        <v>192</v>
      </c>
      <c r="D12" s="255" t="s">
        <v>325</v>
      </c>
      <c r="E12" s="250" t="s">
        <v>162</v>
      </c>
      <c r="F12" s="242" t="s">
        <v>193</v>
      </c>
      <c r="G12" s="431" t="s">
        <v>336</v>
      </c>
      <c r="H12" s="431" t="s">
        <v>165</v>
      </c>
      <c r="I12" s="440" t="s">
        <v>194</v>
      </c>
      <c r="J12" s="243"/>
      <c r="K12" s="721" t="s">
        <v>165</v>
      </c>
      <c r="L12" s="244" t="s">
        <v>195</v>
      </c>
    </row>
    <row r="13" spans="1:12" s="207" customFormat="1" ht="21.75" customHeight="1">
      <c r="A13" s="718" t="s">
        <v>369</v>
      </c>
      <c r="B13" s="719" t="s">
        <v>116</v>
      </c>
      <c r="C13" s="720" t="s">
        <v>167</v>
      </c>
      <c r="D13" s="255" t="s">
        <v>336</v>
      </c>
      <c r="E13" s="250" t="s">
        <v>162</v>
      </c>
      <c r="F13" s="249" t="s">
        <v>186</v>
      </c>
      <c r="G13" s="432" t="s">
        <v>320</v>
      </c>
      <c r="H13" s="432" t="s">
        <v>321</v>
      </c>
      <c r="I13" s="441" t="s">
        <v>197</v>
      </c>
      <c r="J13" s="251"/>
      <c r="K13" s="721" t="s">
        <v>321</v>
      </c>
      <c r="L13" s="252" t="s">
        <v>191</v>
      </c>
    </row>
    <row r="14" spans="1:12" s="187" customFormat="1" ht="21.75" customHeight="1">
      <c r="A14" s="700" t="s">
        <v>147</v>
      </c>
      <c r="B14" s="701" t="s">
        <v>136</v>
      </c>
      <c r="C14" s="702" t="s">
        <v>170</v>
      </c>
      <c r="D14" s="445" t="s">
        <v>126</v>
      </c>
      <c r="E14" s="260" t="s">
        <v>126</v>
      </c>
      <c r="F14" s="450" t="s">
        <v>126</v>
      </c>
      <c r="G14" s="433" t="s">
        <v>350</v>
      </c>
      <c r="H14" s="433" t="s">
        <v>321</v>
      </c>
      <c r="I14" s="442" t="s">
        <v>191</v>
      </c>
      <c r="J14" s="715" t="s">
        <v>350</v>
      </c>
      <c r="K14" s="716" t="s">
        <v>321</v>
      </c>
      <c r="L14" s="241" t="s">
        <v>198</v>
      </c>
    </row>
    <row r="15" spans="1:12" s="289" customFormat="1" ht="21.75" customHeight="1">
      <c r="A15" s="704" t="s">
        <v>335</v>
      </c>
      <c r="B15" s="697" t="s">
        <v>134</v>
      </c>
      <c r="C15" s="696" t="s">
        <v>241</v>
      </c>
      <c r="D15" s="255" t="s">
        <v>126</v>
      </c>
      <c r="E15" s="250" t="s">
        <v>126</v>
      </c>
      <c r="F15" s="256" t="s">
        <v>126</v>
      </c>
      <c r="G15" s="662" t="s">
        <v>350</v>
      </c>
      <c r="H15" s="662" t="s">
        <v>321</v>
      </c>
      <c r="I15" s="438" t="s">
        <v>199</v>
      </c>
      <c r="J15" s="290" t="s">
        <v>322</v>
      </c>
      <c r="K15" s="438" t="s">
        <v>321</v>
      </c>
      <c r="L15" s="258" t="s">
        <v>193</v>
      </c>
    </row>
    <row r="16" spans="1:12" ht="22.5" customHeight="1">
      <c r="A16" s="703" t="s">
        <v>142</v>
      </c>
      <c r="B16" s="701" t="s">
        <v>117</v>
      </c>
      <c r="C16" s="702" t="s">
        <v>241</v>
      </c>
      <c r="D16" s="445" t="s">
        <v>126</v>
      </c>
      <c r="E16" s="260" t="s">
        <v>126</v>
      </c>
      <c r="F16" s="446" t="s">
        <v>25</v>
      </c>
      <c r="G16" s="254" t="s">
        <v>323</v>
      </c>
      <c r="H16" s="254" t="s">
        <v>165</v>
      </c>
      <c r="I16" s="455" t="s">
        <v>251</v>
      </c>
      <c r="J16" s="452" t="s">
        <v>323</v>
      </c>
      <c r="K16" s="436" t="s">
        <v>165</v>
      </c>
      <c r="L16" s="253" t="s">
        <v>196</v>
      </c>
    </row>
    <row r="17" spans="1:12" ht="21.75" customHeight="1">
      <c r="A17" s="691" t="s">
        <v>333</v>
      </c>
      <c r="B17" s="692" t="s">
        <v>118</v>
      </c>
      <c r="C17" s="693" t="s">
        <v>241</v>
      </c>
      <c r="D17" s="447" t="s">
        <v>337</v>
      </c>
      <c r="E17" s="323" t="s">
        <v>165</v>
      </c>
      <c r="F17" s="448" t="s">
        <v>200</v>
      </c>
      <c r="G17" s="429" t="s">
        <v>126</v>
      </c>
      <c r="H17" s="429" t="s">
        <v>126</v>
      </c>
      <c r="I17" s="437" t="s">
        <v>25</v>
      </c>
      <c r="J17" s="453" t="s">
        <v>126</v>
      </c>
      <c r="K17" s="437" t="s">
        <v>126</v>
      </c>
      <c r="L17" s="248" t="s">
        <v>25</v>
      </c>
    </row>
    <row r="18" spans="1:12" s="207" customFormat="1" ht="24" customHeight="1">
      <c r="A18" s="694" t="s">
        <v>149</v>
      </c>
      <c r="B18" s="695" t="s">
        <v>113</v>
      </c>
      <c r="C18" s="696" t="s">
        <v>252</v>
      </c>
      <c r="D18" s="255" t="s">
        <v>126</v>
      </c>
      <c r="E18" s="250" t="s">
        <v>126</v>
      </c>
      <c r="F18" s="258" t="s">
        <v>25</v>
      </c>
      <c r="G18" s="660" t="s">
        <v>323</v>
      </c>
      <c r="H18" s="257" t="s">
        <v>165</v>
      </c>
      <c r="I18" s="438" t="s">
        <v>253</v>
      </c>
      <c r="J18" s="290" t="s">
        <v>360</v>
      </c>
      <c r="K18" s="438" t="s">
        <v>165</v>
      </c>
      <c r="L18" s="256" t="s">
        <v>243</v>
      </c>
    </row>
    <row r="19" spans="1:12" s="187" customFormat="1" ht="22.5" customHeight="1">
      <c r="A19" s="694" t="s">
        <v>159</v>
      </c>
      <c r="B19" s="697" t="s">
        <v>114</v>
      </c>
      <c r="C19" s="696" t="s">
        <v>254</v>
      </c>
      <c r="D19" s="255" t="s">
        <v>337</v>
      </c>
      <c r="E19" s="250" t="s">
        <v>165</v>
      </c>
      <c r="F19" s="247" t="s">
        <v>242</v>
      </c>
      <c r="G19" s="430" t="s">
        <v>126</v>
      </c>
      <c r="H19" s="430" t="s">
        <v>126</v>
      </c>
      <c r="I19" s="439" t="s">
        <v>126</v>
      </c>
      <c r="J19" s="246" t="s">
        <v>126</v>
      </c>
      <c r="K19" s="439" t="s">
        <v>126</v>
      </c>
      <c r="L19" s="245" t="s">
        <v>126</v>
      </c>
    </row>
    <row r="20" spans="1:12" s="187" customFormat="1" ht="21.75" customHeight="1">
      <c r="A20" s="698" t="s">
        <v>130</v>
      </c>
      <c r="B20" s="697" t="s">
        <v>115</v>
      </c>
      <c r="C20" s="699" t="s">
        <v>257</v>
      </c>
      <c r="D20" s="449" t="s">
        <v>126</v>
      </c>
      <c r="E20" s="259" t="s">
        <v>126</v>
      </c>
      <c r="F20" s="245" t="s">
        <v>25</v>
      </c>
      <c r="G20" s="661" t="s">
        <v>323</v>
      </c>
      <c r="H20" s="430" t="s">
        <v>165</v>
      </c>
      <c r="I20" s="439" t="s">
        <v>255</v>
      </c>
      <c r="J20" s="246" t="s">
        <v>359</v>
      </c>
      <c r="K20" s="439" t="s">
        <v>304</v>
      </c>
      <c r="L20" s="247" t="s">
        <v>256</v>
      </c>
    </row>
    <row r="21" spans="1:12" s="187" customFormat="1" ht="21.75" customHeight="1">
      <c r="A21" s="718" t="s">
        <v>365</v>
      </c>
      <c r="B21" s="719" t="s">
        <v>154</v>
      </c>
      <c r="C21" s="720" t="s">
        <v>167</v>
      </c>
      <c r="D21" s="255" t="s">
        <v>165</v>
      </c>
      <c r="E21" s="250" t="s">
        <v>327</v>
      </c>
      <c r="F21" s="242" t="s">
        <v>258</v>
      </c>
      <c r="G21" s="431" t="s">
        <v>165</v>
      </c>
      <c r="H21" s="431" t="s">
        <v>209</v>
      </c>
      <c r="I21" s="440" t="s">
        <v>259</v>
      </c>
      <c r="J21" s="243"/>
      <c r="K21" s="440" t="s">
        <v>209</v>
      </c>
      <c r="L21" s="244" t="s">
        <v>260</v>
      </c>
    </row>
    <row r="22" spans="1:12" s="207" customFormat="1" ht="21.75" customHeight="1">
      <c r="A22" s="694" t="s">
        <v>334</v>
      </c>
      <c r="B22" s="695" t="s">
        <v>116</v>
      </c>
      <c r="C22" s="696" t="s">
        <v>167</v>
      </c>
      <c r="D22" s="255" t="s">
        <v>337</v>
      </c>
      <c r="E22" s="250" t="s">
        <v>165</v>
      </c>
      <c r="F22" s="249" t="s">
        <v>253</v>
      </c>
      <c r="G22" s="432" t="s">
        <v>336</v>
      </c>
      <c r="H22" s="432" t="s">
        <v>165</v>
      </c>
      <c r="I22" s="441" t="s">
        <v>261</v>
      </c>
      <c r="J22" s="251"/>
      <c r="K22" s="441" t="s">
        <v>304</v>
      </c>
      <c r="L22" s="252" t="s">
        <v>256</v>
      </c>
    </row>
    <row r="23" spans="1:12" s="187" customFormat="1" ht="21.75" customHeight="1">
      <c r="A23" s="700" t="s">
        <v>147</v>
      </c>
      <c r="B23" s="701" t="s">
        <v>136</v>
      </c>
      <c r="C23" s="702" t="s">
        <v>241</v>
      </c>
      <c r="D23" s="445" t="s">
        <v>126</v>
      </c>
      <c r="E23" s="260" t="s">
        <v>126</v>
      </c>
      <c r="F23" s="450" t="s">
        <v>126</v>
      </c>
      <c r="G23" s="728" t="s">
        <v>325</v>
      </c>
      <c r="H23" s="433" t="s">
        <v>304</v>
      </c>
      <c r="I23" s="442" t="s">
        <v>256</v>
      </c>
      <c r="J23" s="454" t="s">
        <v>325</v>
      </c>
      <c r="K23" s="442" t="s">
        <v>304</v>
      </c>
      <c r="L23" s="241" t="s">
        <v>262</v>
      </c>
    </row>
    <row r="24" spans="1:12" s="289" customFormat="1" ht="21.75" customHeight="1">
      <c r="A24" s="704" t="s">
        <v>335</v>
      </c>
      <c r="B24" s="697" t="s">
        <v>134</v>
      </c>
      <c r="C24" s="696" t="s">
        <v>245</v>
      </c>
      <c r="D24" s="255" t="s">
        <v>126</v>
      </c>
      <c r="E24" s="250" t="s">
        <v>126</v>
      </c>
      <c r="F24" s="256" t="s">
        <v>126</v>
      </c>
      <c r="G24" s="662" t="s">
        <v>337</v>
      </c>
      <c r="H24" s="434" t="s">
        <v>351</v>
      </c>
      <c r="I24" s="438" t="s">
        <v>263</v>
      </c>
      <c r="J24" s="290" t="s">
        <v>326</v>
      </c>
      <c r="K24" s="438" t="s">
        <v>327</v>
      </c>
      <c r="L24" s="258" t="s">
        <v>258</v>
      </c>
    </row>
    <row r="25" spans="1:12" ht="22.5" customHeight="1">
      <c r="A25" s="703" t="s">
        <v>333</v>
      </c>
      <c r="B25" s="701" t="s">
        <v>117</v>
      </c>
      <c r="C25" s="702" t="s">
        <v>245</v>
      </c>
      <c r="D25" s="445" t="s">
        <v>126</v>
      </c>
      <c r="E25" s="260" t="s">
        <v>126</v>
      </c>
      <c r="F25" s="446" t="s">
        <v>25</v>
      </c>
      <c r="G25" s="254" t="s">
        <v>162</v>
      </c>
      <c r="H25" s="254" t="s">
        <v>209</v>
      </c>
      <c r="I25" s="455" t="s">
        <v>264</v>
      </c>
      <c r="J25" s="452" t="s">
        <v>162</v>
      </c>
      <c r="K25" s="436" t="s">
        <v>209</v>
      </c>
      <c r="L25" s="253" t="s">
        <v>265</v>
      </c>
    </row>
    <row r="26" spans="1:12" ht="21.75" customHeight="1">
      <c r="A26" s="691" t="s">
        <v>142</v>
      </c>
      <c r="B26" s="692" t="s">
        <v>118</v>
      </c>
      <c r="C26" s="693" t="s">
        <v>245</v>
      </c>
      <c r="D26" s="447" t="s">
        <v>165</v>
      </c>
      <c r="E26" s="323" t="s">
        <v>209</v>
      </c>
      <c r="F26" s="448" t="s">
        <v>266</v>
      </c>
      <c r="G26" s="429" t="s">
        <v>126</v>
      </c>
      <c r="H26" s="429" t="s">
        <v>126</v>
      </c>
      <c r="I26" s="437" t="s">
        <v>25</v>
      </c>
      <c r="J26" s="453" t="s">
        <v>126</v>
      </c>
      <c r="K26" s="437" t="s">
        <v>126</v>
      </c>
      <c r="L26" s="248" t="s">
        <v>25</v>
      </c>
    </row>
    <row r="27" spans="1:12" s="207" customFormat="1" ht="24" customHeight="1">
      <c r="A27" s="694" t="s">
        <v>149</v>
      </c>
      <c r="B27" s="695" t="s">
        <v>113</v>
      </c>
      <c r="C27" s="696" t="s">
        <v>271</v>
      </c>
      <c r="D27" s="255" t="s">
        <v>126</v>
      </c>
      <c r="E27" s="250" t="s">
        <v>126</v>
      </c>
      <c r="F27" s="258" t="s">
        <v>25</v>
      </c>
      <c r="G27" s="660" t="s">
        <v>162</v>
      </c>
      <c r="H27" s="257" t="s">
        <v>209</v>
      </c>
      <c r="I27" s="438" t="s">
        <v>267</v>
      </c>
      <c r="J27" s="290" t="s">
        <v>372</v>
      </c>
      <c r="K27" s="438" t="s">
        <v>209</v>
      </c>
      <c r="L27" s="256" t="s">
        <v>249</v>
      </c>
    </row>
    <row r="28" spans="1:12" s="187" customFormat="1" ht="22.5" customHeight="1">
      <c r="A28" s="694" t="s">
        <v>159</v>
      </c>
      <c r="B28" s="697" t="s">
        <v>114</v>
      </c>
      <c r="C28" s="696" t="s">
        <v>273</v>
      </c>
      <c r="D28" s="255" t="s">
        <v>304</v>
      </c>
      <c r="E28" s="250" t="s">
        <v>338</v>
      </c>
      <c r="F28" s="245" t="s">
        <v>268</v>
      </c>
      <c r="G28" s="430" t="s">
        <v>126</v>
      </c>
      <c r="H28" s="430" t="s">
        <v>126</v>
      </c>
      <c r="I28" s="439" t="s">
        <v>126</v>
      </c>
      <c r="J28" s="246" t="s">
        <v>126</v>
      </c>
      <c r="K28" s="439" t="s">
        <v>126</v>
      </c>
      <c r="L28" s="245" t="s">
        <v>126</v>
      </c>
    </row>
    <row r="29" spans="1:12" s="207" customFormat="1" ht="21.75" customHeight="1">
      <c r="A29" s="722" t="s">
        <v>366</v>
      </c>
      <c r="B29" s="159" t="s">
        <v>116</v>
      </c>
      <c r="C29" s="723" t="s">
        <v>167</v>
      </c>
      <c r="D29" s="456" t="s">
        <v>358</v>
      </c>
      <c r="E29" s="457" t="s">
        <v>209</v>
      </c>
      <c r="F29" s="458" t="s">
        <v>267</v>
      </c>
      <c r="G29" s="220" t="s">
        <v>304</v>
      </c>
      <c r="H29" s="220" t="s">
        <v>352</v>
      </c>
      <c r="I29" s="459" t="s">
        <v>270</v>
      </c>
      <c r="J29" s="460"/>
      <c r="K29" s="459" t="s">
        <v>367</v>
      </c>
      <c r="L29" s="461" t="s">
        <v>269</v>
      </c>
    </row>
    <row r="32" ht="15.75">
      <c r="D32" s="573" t="s">
        <v>302</v>
      </c>
    </row>
  </sheetData>
  <sheetProtection/>
  <mergeCells count="3">
    <mergeCell ref="C1:L1"/>
    <mergeCell ref="C2:L2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S28"/>
  <sheetViews>
    <sheetView zoomScalePageLayoutView="0" workbookViewId="0" topLeftCell="A1">
      <selection activeCell="D16" sqref="D16"/>
    </sheetView>
  </sheetViews>
  <sheetFormatPr defaultColWidth="8.796875" defaultRowHeight="14.25"/>
  <cols>
    <col min="1" max="1" width="23.19921875" style="0" customWidth="1"/>
    <col min="2" max="2" width="9.19921875" style="0" customWidth="1"/>
    <col min="3" max="3" width="11.59765625" style="0" customWidth="1"/>
    <col min="4" max="14" width="9.59765625" style="0" customWidth="1"/>
    <col min="15" max="15" width="10.8984375" style="0" customWidth="1"/>
  </cols>
  <sheetData>
    <row r="1" spans="1:15" ht="27">
      <c r="A1" s="25"/>
      <c r="B1" s="25"/>
      <c r="C1" s="757" t="s">
        <v>8</v>
      </c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</row>
    <row r="2" spans="1:15" ht="19.5">
      <c r="A2" s="37" t="s">
        <v>28</v>
      </c>
      <c r="B2" s="37"/>
      <c r="C2" s="758" t="s">
        <v>29</v>
      </c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</row>
    <row r="3" spans="1:15" ht="19.5">
      <c r="A3" s="15"/>
      <c r="B3" s="15"/>
      <c r="C3" s="15"/>
      <c r="D3" s="15"/>
      <c r="E3" s="15"/>
      <c r="F3" s="39"/>
      <c r="G3" s="39"/>
      <c r="H3" s="39"/>
      <c r="I3" s="14"/>
      <c r="J3" s="14"/>
      <c r="K3" s="14"/>
      <c r="L3" s="14"/>
      <c r="M3" s="14"/>
      <c r="N3" s="14"/>
      <c r="O3" s="15"/>
    </row>
    <row r="4" spans="1:15" ht="44.25" customHeight="1">
      <c r="A4" s="15"/>
      <c r="B4" s="15"/>
      <c r="C4" s="15"/>
      <c r="D4" s="15"/>
      <c r="E4" s="15"/>
      <c r="F4" s="29"/>
      <c r="G4" s="29"/>
      <c r="H4" s="29"/>
      <c r="I4" s="14"/>
      <c r="J4" s="14"/>
      <c r="K4" s="14"/>
      <c r="L4" s="14"/>
      <c r="M4" s="14"/>
      <c r="N4" s="14"/>
      <c r="O4" s="15"/>
    </row>
    <row r="5" spans="1:15" ht="13.5">
      <c r="A5" s="7" t="s">
        <v>34</v>
      </c>
      <c r="B5" s="237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  <c r="O5" s="263"/>
    </row>
    <row r="6" spans="1:15" ht="13.5">
      <c r="A6" s="761" t="s">
        <v>0</v>
      </c>
      <c r="B6" s="762"/>
      <c r="C6" s="381" t="s">
        <v>1</v>
      </c>
      <c r="D6" s="374" t="s">
        <v>235</v>
      </c>
      <c r="E6" s="261" t="s">
        <v>236</v>
      </c>
      <c r="F6" s="262" t="s">
        <v>7</v>
      </c>
      <c r="G6" s="370" t="s">
        <v>235</v>
      </c>
      <c r="H6" s="370" t="s">
        <v>236</v>
      </c>
      <c r="I6" s="282" t="s">
        <v>6</v>
      </c>
      <c r="J6" s="444" t="s">
        <v>235</v>
      </c>
      <c r="K6" s="239" t="s">
        <v>236</v>
      </c>
      <c r="L6" s="485" t="s">
        <v>15</v>
      </c>
      <c r="M6" s="427" t="s">
        <v>235</v>
      </c>
      <c r="N6" s="239" t="s">
        <v>236</v>
      </c>
      <c r="O6" s="262" t="s">
        <v>11</v>
      </c>
    </row>
    <row r="7" spans="1:97" s="368" customFormat="1" ht="36.75" customHeight="1">
      <c r="A7" s="273" t="s">
        <v>139</v>
      </c>
      <c r="B7" s="274" t="s">
        <v>99</v>
      </c>
      <c r="C7" s="467" t="s">
        <v>201</v>
      </c>
      <c r="D7" s="473" t="s">
        <v>339</v>
      </c>
      <c r="E7" s="275" t="s">
        <v>164</v>
      </c>
      <c r="F7" s="500" t="s">
        <v>274</v>
      </c>
      <c r="G7" s="298" t="s">
        <v>339</v>
      </c>
      <c r="H7" s="298" t="s">
        <v>164</v>
      </c>
      <c r="I7" s="501" t="s">
        <v>275</v>
      </c>
      <c r="J7" s="486" t="s">
        <v>80</v>
      </c>
      <c r="K7" s="299" t="s">
        <v>80</v>
      </c>
      <c r="L7" s="297" t="s">
        <v>25</v>
      </c>
      <c r="M7" s="482" t="s">
        <v>80</v>
      </c>
      <c r="N7" s="300" t="s">
        <v>80</v>
      </c>
      <c r="O7" s="297" t="s">
        <v>25</v>
      </c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367"/>
      <c r="CP7" s="367"/>
      <c r="CQ7" s="367"/>
      <c r="CR7" s="367"/>
      <c r="CS7" s="367"/>
    </row>
    <row r="8" spans="1:15" s="311" customFormat="1" ht="36.75" customHeight="1">
      <c r="A8" s="266" t="s">
        <v>137</v>
      </c>
      <c r="B8" s="267" t="s">
        <v>104</v>
      </c>
      <c r="C8" s="468" t="s">
        <v>202</v>
      </c>
      <c r="D8" s="647" t="s">
        <v>373</v>
      </c>
      <c r="E8" s="648" t="s">
        <v>341</v>
      </c>
      <c r="F8" s="474" t="s">
        <v>203</v>
      </c>
      <c r="G8" s="462" t="s">
        <v>340</v>
      </c>
      <c r="H8" s="462" t="s">
        <v>341</v>
      </c>
      <c r="I8" s="464" t="s">
        <v>182</v>
      </c>
      <c r="J8" s="489" t="s">
        <v>80</v>
      </c>
      <c r="K8" s="490" t="s">
        <v>80</v>
      </c>
      <c r="L8" s="308" t="s">
        <v>25</v>
      </c>
      <c r="M8" s="307" t="s">
        <v>80</v>
      </c>
      <c r="N8" s="491" t="s">
        <v>80</v>
      </c>
      <c r="O8" s="308" t="s">
        <v>25</v>
      </c>
    </row>
    <row r="9" spans="1:97" s="202" customFormat="1" ht="36.75" customHeight="1">
      <c r="A9" s="268" t="s">
        <v>128</v>
      </c>
      <c r="B9" s="264" t="s">
        <v>105</v>
      </c>
      <c r="C9" s="469" t="s">
        <v>204</v>
      </c>
      <c r="D9" s="475" t="s">
        <v>339</v>
      </c>
      <c r="E9" s="476" t="s">
        <v>164</v>
      </c>
      <c r="F9" s="502" t="s">
        <v>276</v>
      </c>
      <c r="G9" s="463" t="s">
        <v>339</v>
      </c>
      <c r="H9" s="463" t="s">
        <v>164</v>
      </c>
      <c r="I9" s="503" t="s">
        <v>277</v>
      </c>
      <c r="J9" s="269" t="s">
        <v>80</v>
      </c>
      <c r="K9" s="270" t="s">
        <v>80</v>
      </c>
      <c r="L9" s="487" t="s">
        <v>25</v>
      </c>
      <c r="M9" s="483" t="s">
        <v>80</v>
      </c>
      <c r="N9" s="492" t="s">
        <v>80</v>
      </c>
      <c r="O9" s="265" t="s">
        <v>25</v>
      </c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</row>
    <row r="10" spans="1:97" s="313" customFormat="1" ht="36.75" customHeight="1">
      <c r="A10" s="268" t="s">
        <v>144</v>
      </c>
      <c r="B10" s="264" t="s">
        <v>106</v>
      </c>
      <c r="C10" s="469" t="s">
        <v>205</v>
      </c>
      <c r="D10" s="649" t="s">
        <v>373</v>
      </c>
      <c r="E10" s="650" t="s">
        <v>341</v>
      </c>
      <c r="F10" s="474" t="s">
        <v>163</v>
      </c>
      <c r="G10" s="462" t="s">
        <v>340</v>
      </c>
      <c r="H10" s="462" t="s">
        <v>341</v>
      </c>
      <c r="I10" s="504" t="s">
        <v>278</v>
      </c>
      <c r="J10" s="489" t="s">
        <v>80</v>
      </c>
      <c r="K10" s="490" t="s">
        <v>80</v>
      </c>
      <c r="L10" s="308" t="s">
        <v>25</v>
      </c>
      <c r="M10" s="307" t="s">
        <v>80</v>
      </c>
      <c r="N10" s="491" t="s">
        <v>80</v>
      </c>
      <c r="O10" s="308" t="s">
        <v>25</v>
      </c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</row>
    <row r="11" spans="1:97" s="368" customFormat="1" ht="36.75" customHeight="1">
      <c r="A11" s="315" t="s">
        <v>161</v>
      </c>
      <c r="B11" s="316" t="s">
        <v>107</v>
      </c>
      <c r="C11" s="470" t="s">
        <v>206</v>
      </c>
      <c r="D11" s="477" t="s">
        <v>80</v>
      </c>
      <c r="E11" s="317" t="s">
        <v>80</v>
      </c>
      <c r="F11" s="478" t="s">
        <v>25</v>
      </c>
      <c r="G11" s="295" t="s">
        <v>80</v>
      </c>
      <c r="H11" s="496" t="s">
        <v>80</v>
      </c>
      <c r="I11" s="296" t="s">
        <v>25</v>
      </c>
      <c r="J11" s="581">
        <v>45285</v>
      </c>
      <c r="K11" s="582">
        <v>45289</v>
      </c>
      <c r="L11" s="465" t="s">
        <v>220</v>
      </c>
      <c r="M11" s="583">
        <v>45285</v>
      </c>
      <c r="N11" s="584">
        <v>45289</v>
      </c>
      <c r="O11" s="465" t="s">
        <v>234</v>
      </c>
      <c r="P11" s="466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</row>
    <row r="12" spans="1:97" s="202" customFormat="1" ht="36.75" customHeight="1">
      <c r="A12" s="273" t="s">
        <v>344</v>
      </c>
      <c r="B12" s="274" t="s">
        <v>99</v>
      </c>
      <c r="C12" s="467" t="s">
        <v>345</v>
      </c>
      <c r="D12" s="651" t="s">
        <v>348</v>
      </c>
      <c r="E12" s="652" t="s">
        <v>348</v>
      </c>
      <c r="F12" s="500" t="s">
        <v>279</v>
      </c>
      <c r="G12" s="505" t="s">
        <v>341</v>
      </c>
      <c r="H12" s="299" t="s">
        <v>363</v>
      </c>
      <c r="I12" s="501" t="s">
        <v>280</v>
      </c>
      <c r="J12" s="486" t="s">
        <v>80</v>
      </c>
      <c r="K12" s="299" t="s">
        <v>80</v>
      </c>
      <c r="L12" s="297" t="s">
        <v>25</v>
      </c>
      <c r="M12" s="482" t="s">
        <v>80</v>
      </c>
      <c r="N12" s="300" t="s">
        <v>80</v>
      </c>
      <c r="O12" s="297" t="s">
        <v>25</v>
      </c>
      <c r="P12" s="367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</row>
    <row r="13" spans="1:97" s="202" customFormat="1" ht="36.75" customHeight="1">
      <c r="A13" s="266" t="s">
        <v>137</v>
      </c>
      <c r="B13" s="267" t="s">
        <v>104</v>
      </c>
      <c r="C13" s="468" t="s">
        <v>289</v>
      </c>
      <c r="D13" s="647" t="s">
        <v>339</v>
      </c>
      <c r="E13" s="648" t="s">
        <v>363</v>
      </c>
      <c r="F13" s="474" t="s">
        <v>281</v>
      </c>
      <c r="G13" s="494" t="s">
        <v>339</v>
      </c>
      <c r="H13" s="497" t="s">
        <v>363</v>
      </c>
      <c r="I13" s="464" t="s">
        <v>232</v>
      </c>
      <c r="J13" s="489" t="s">
        <v>80</v>
      </c>
      <c r="K13" s="490" t="s">
        <v>80</v>
      </c>
      <c r="L13" s="308" t="s">
        <v>25</v>
      </c>
      <c r="M13" s="307" t="s">
        <v>80</v>
      </c>
      <c r="N13" s="491" t="s">
        <v>80</v>
      </c>
      <c r="O13" s="308" t="s">
        <v>25</v>
      </c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</row>
    <row r="14" spans="1:97" s="202" customFormat="1" ht="36.75" customHeight="1">
      <c r="A14" s="268" t="s">
        <v>355</v>
      </c>
      <c r="B14" s="264" t="s">
        <v>105</v>
      </c>
      <c r="C14" s="469" t="s">
        <v>356</v>
      </c>
      <c r="D14" s="475" t="s">
        <v>164</v>
      </c>
      <c r="E14" s="476" t="s">
        <v>361</v>
      </c>
      <c r="F14" s="502" t="s">
        <v>282</v>
      </c>
      <c r="G14" s="495" t="s">
        <v>164</v>
      </c>
      <c r="H14" s="270" t="s">
        <v>342</v>
      </c>
      <c r="I14" s="503" t="s">
        <v>283</v>
      </c>
      <c r="J14" s="269" t="s">
        <v>80</v>
      </c>
      <c r="K14" s="270" t="s">
        <v>80</v>
      </c>
      <c r="L14" s="487" t="s">
        <v>25</v>
      </c>
      <c r="M14" s="483" t="s">
        <v>80</v>
      </c>
      <c r="N14" s="492" t="s">
        <v>80</v>
      </c>
      <c r="O14" s="265" t="s">
        <v>25</v>
      </c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</row>
    <row r="15" spans="1:15" ht="36.75" customHeight="1">
      <c r="A15" s="268" t="s">
        <v>144</v>
      </c>
      <c r="B15" s="264" t="s">
        <v>106</v>
      </c>
      <c r="C15" s="469" t="s">
        <v>288</v>
      </c>
      <c r="D15" s="649" t="s">
        <v>164</v>
      </c>
      <c r="E15" s="476" t="s">
        <v>342</v>
      </c>
      <c r="F15" s="474" t="s">
        <v>183</v>
      </c>
      <c r="G15" s="494" t="s">
        <v>341</v>
      </c>
      <c r="H15" s="497" t="s">
        <v>343</v>
      </c>
      <c r="I15" s="504" t="s">
        <v>284</v>
      </c>
      <c r="J15" s="489" t="s">
        <v>80</v>
      </c>
      <c r="K15" s="490" t="s">
        <v>80</v>
      </c>
      <c r="L15" s="308" t="s">
        <v>25</v>
      </c>
      <c r="M15" s="307" t="s">
        <v>80</v>
      </c>
      <c r="N15" s="491" t="s">
        <v>80</v>
      </c>
      <c r="O15" s="308" t="s">
        <v>25</v>
      </c>
    </row>
    <row r="16" spans="1:15" ht="36.75" customHeight="1">
      <c r="A16" s="362" t="s">
        <v>127</v>
      </c>
      <c r="B16" s="363" t="s">
        <v>107</v>
      </c>
      <c r="C16" s="472" t="s">
        <v>217</v>
      </c>
      <c r="D16" s="480" t="s">
        <v>80</v>
      </c>
      <c r="E16" s="364" t="s">
        <v>80</v>
      </c>
      <c r="F16" s="481" t="s">
        <v>25</v>
      </c>
      <c r="G16" s="301" t="s">
        <v>80</v>
      </c>
      <c r="H16" s="498" t="s">
        <v>80</v>
      </c>
      <c r="I16" s="302" t="s">
        <v>25</v>
      </c>
      <c r="J16" s="577">
        <v>45288</v>
      </c>
      <c r="K16" s="578">
        <v>44931</v>
      </c>
      <c r="L16" s="303" t="s">
        <v>285</v>
      </c>
      <c r="M16" s="579">
        <v>45286</v>
      </c>
      <c r="N16" s="580">
        <v>44935</v>
      </c>
      <c r="O16" s="303" t="s">
        <v>228</v>
      </c>
    </row>
    <row r="17" spans="1:97" s="202" customFormat="1" ht="36.75" customHeight="1">
      <c r="A17" s="272" t="s">
        <v>141</v>
      </c>
      <c r="B17" s="271" t="s">
        <v>99</v>
      </c>
      <c r="C17" s="471"/>
      <c r="D17" s="479" t="s">
        <v>362</v>
      </c>
      <c r="E17" s="291" t="s">
        <v>311</v>
      </c>
      <c r="F17" s="576" t="s">
        <v>286</v>
      </c>
      <c r="G17" s="493" t="s">
        <v>361</v>
      </c>
      <c r="H17" s="293" t="s">
        <v>312</v>
      </c>
      <c r="I17" s="499" t="s">
        <v>287</v>
      </c>
      <c r="J17" s="488" t="s">
        <v>80</v>
      </c>
      <c r="K17" s="293" t="s">
        <v>80</v>
      </c>
      <c r="L17" s="292" t="s">
        <v>25</v>
      </c>
      <c r="M17" s="484" t="s">
        <v>80</v>
      </c>
      <c r="N17" s="294" t="s">
        <v>80</v>
      </c>
      <c r="O17" s="292" t="s">
        <v>25</v>
      </c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</row>
    <row r="18" spans="1:97" s="202" customFormat="1" ht="36.75" customHeight="1">
      <c r="A18" s="506" t="s">
        <v>137</v>
      </c>
      <c r="B18" s="507" t="s">
        <v>104</v>
      </c>
      <c r="C18" s="508" t="s">
        <v>374</v>
      </c>
      <c r="D18" s="653" t="s">
        <v>375</v>
      </c>
      <c r="E18" s="509" t="s">
        <v>311</v>
      </c>
      <c r="F18" s="510" t="s">
        <v>291</v>
      </c>
      <c r="G18" s="511" t="s">
        <v>164</v>
      </c>
      <c r="H18" s="512" t="s">
        <v>311</v>
      </c>
      <c r="I18" s="513" t="s">
        <v>292</v>
      </c>
      <c r="J18" s="514" t="s">
        <v>80</v>
      </c>
      <c r="K18" s="515" t="s">
        <v>80</v>
      </c>
      <c r="L18" s="516" t="s">
        <v>25</v>
      </c>
      <c r="M18" s="517" t="s">
        <v>80</v>
      </c>
      <c r="N18" s="518" t="s">
        <v>80</v>
      </c>
      <c r="O18" s="516" t="s">
        <v>25</v>
      </c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</row>
    <row r="21" ht="15.75">
      <c r="E21" s="573" t="s">
        <v>302</v>
      </c>
    </row>
    <row r="23" ht="13.5">
      <c r="O23" s="185"/>
    </row>
    <row r="28" spans="6:8" ht="22.5" customHeight="1">
      <c r="F28" s="186"/>
      <c r="G28" s="186"/>
      <c r="H28" s="186"/>
    </row>
    <row r="38" ht="22.5" customHeight="1"/>
  </sheetData>
  <sheetProtection/>
  <mergeCells count="3">
    <mergeCell ref="C1:O1"/>
    <mergeCell ref="C2:O2"/>
    <mergeCell ref="A6:B6"/>
  </mergeCells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18"/>
  <sheetViews>
    <sheetView zoomScalePageLayoutView="0" workbookViewId="0" topLeftCell="A1">
      <selection activeCell="D16" sqref="D16"/>
    </sheetView>
  </sheetViews>
  <sheetFormatPr defaultColWidth="8.796875" defaultRowHeight="14.25"/>
  <cols>
    <col min="1" max="1" width="21.3984375" style="5" customWidth="1"/>
    <col min="2" max="2" width="6.69921875" style="20" customWidth="1"/>
    <col min="3" max="3" width="7.59765625" style="1" customWidth="1"/>
    <col min="4" max="12" width="10.59765625" style="1" customWidth="1"/>
    <col min="13" max="16384" width="9" style="5" customWidth="1"/>
  </cols>
  <sheetData>
    <row r="1" ht="14.25">
      <c r="A1" s="3"/>
    </row>
    <row r="2" spans="1:12" ht="27">
      <c r="A2" s="3"/>
      <c r="C2" s="763" t="s">
        <v>26</v>
      </c>
      <c r="D2" s="763"/>
      <c r="E2" s="763"/>
      <c r="F2" s="763"/>
      <c r="G2" s="763"/>
      <c r="H2" s="763"/>
      <c r="I2" s="763"/>
      <c r="J2" s="763"/>
      <c r="K2" s="763"/>
      <c r="L2" s="763"/>
    </row>
    <row r="3" spans="1:12" ht="23.25" customHeight="1">
      <c r="A3" s="3"/>
      <c r="C3" s="764" t="s">
        <v>27</v>
      </c>
      <c r="D3" s="764"/>
      <c r="E3" s="764"/>
      <c r="F3" s="764"/>
      <c r="G3" s="764"/>
      <c r="H3" s="764"/>
      <c r="I3" s="764"/>
      <c r="J3" s="764"/>
      <c r="K3" s="764"/>
      <c r="L3" s="764"/>
    </row>
    <row r="4" spans="2:12" ht="14.25" customHeight="1">
      <c r="B4" s="6"/>
      <c r="F4" s="29"/>
      <c r="G4" s="29"/>
      <c r="H4" s="29"/>
      <c r="I4" s="11"/>
      <c r="J4" s="11"/>
      <c r="K4" s="11"/>
      <c r="L4" s="167"/>
    </row>
    <row r="5" spans="2:12" ht="15" customHeight="1">
      <c r="B5" s="6"/>
      <c r="F5" s="29"/>
      <c r="G5" s="29"/>
      <c r="H5" s="29"/>
      <c r="I5" s="11"/>
      <c r="J5" s="11"/>
      <c r="K5" s="11"/>
      <c r="L5" s="167"/>
    </row>
    <row r="6" spans="2:12" ht="15" customHeight="1">
      <c r="B6" s="6"/>
      <c r="F6" s="29"/>
      <c r="G6" s="29"/>
      <c r="H6" s="29"/>
      <c r="I6" s="11"/>
      <c r="J6" s="11"/>
      <c r="K6" s="11"/>
      <c r="L6" s="167"/>
    </row>
    <row r="7" spans="1:12" ht="19.5" customHeight="1">
      <c r="A7" s="765"/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6"/>
    </row>
    <row r="8" spans="1:12" ht="16.5" customHeight="1">
      <c r="A8" s="181" t="s">
        <v>39</v>
      </c>
      <c r="B8" s="169"/>
      <c r="C8"/>
      <c r="D8"/>
      <c r="E8"/>
      <c r="F8" s="3"/>
      <c r="G8" s="3"/>
      <c r="H8" s="3"/>
      <c r="I8" s="3"/>
      <c r="J8" s="3"/>
      <c r="K8" s="3"/>
      <c r="L8" s="3"/>
    </row>
    <row r="9" spans="1:12" ht="24.75" customHeight="1">
      <c r="A9" s="761" t="s">
        <v>0</v>
      </c>
      <c r="B9" s="767"/>
      <c r="C9" s="381" t="s">
        <v>1</v>
      </c>
      <c r="D9" s="374" t="s">
        <v>238</v>
      </c>
      <c r="E9" s="261" t="s">
        <v>239</v>
      </c>
      <c r="F9" s="521" t="s">
        <v>3</v>
      </c>
      <c r="G9" s="371" t="s">
        <v>238</v>
      </c>
      <c r="H9" s="371" t="s">
        <v>239</v>
      </c>
      <c r="I9" s="520" t="s">
        <v>4</v>
      </c>
      <c r="J9" s="374" t="s">
        <v>238</v>
      </c>
      <c r="K9" s="261" t="s">
        <v>239</v>
      </c>
      <c r="L9" s="521" t="s">
        <v>5</v>
      </c>
    </row>
    <row r="10" spans="1:12" s="22" customFormat="1" ht="54.75" customHeight="1">
      <c r="A10" s="278" t="s">
        <v>132</v>
      </c>
      <c r="B10" s="279" t="s">
        <v>119</v>
      </c>
      <c r="C10" s="526" t="s">
        <v>173</v>
      </c>
      <c r="D10" s="585">
        <v>45280</v>
      </c>
      <c r="E10" s="586">
        <v>45287</v>
      </c>
      <c r="F10" s="524" t="s">
        <v>174</v>
      </c>
      <c r="G10" s="589">
        <v>45280</v>
      </c>
      <c r="H10" s="589">
        <v>45287</v>
      </c>
      <c r="I10" s="522" t="s">
        <v>169</v>
      </c>
      <c r="J10" s="592">
        <v>45281</v>
      </c>
      <c r="K10" s="593">
        <v>45289</v>
      </c>
      <c r="L10" s="524" t="s">
        <v>166</v>
      </c>
    </row>
    <row r="11" spans="1:12" s="22" customFormat="1" ht="54.75" customHeight="1">
      <c r="A11" s="276" t="s">
        <v>129</v>
      </c>
      <c r="B11" s="277" t="s">
        <v>120</v>
      </c>
      <c r="C11" s="325" t="s">
        <v>175</v>
      </c>
      <c r="D11" s="587">
        <v>45279</v>
      </c>
      <c r="E11" s="588">
        <v>45286</v>
      </c>
      <c r="F11" s="525" t="s">
        <v>168</v>
      </c>
      <c r="G11" s="590" t="s">
        <v>331</v>
      </c>
      <c r="H11" s="590">
        <v>45287</v>
      </c>
      <c r="I11" s="523" t="s">
        <v>169</v>
      </c>
      <c r="J11" s="594">
        <v>45280</v>
      </c>
      <c r="K11" s="595">
        <v>45288</v>
      </c>
      <c r="L11" s="525" t="s">
        <v>176</v>
      </c>
    </row>
    <row r="12" spans="1:12" s="22" customFormat="1" ht="54.75" customHeight="1">
      <c r="A12" s="278" t="s">
        <v>133</v>
      </c>
      <c r="B12" s="279" t="s">
        <v>119</v>
      </c>
      <c r="C12" s="526" t="s">
        <v>173</v>
      </c>
      <c r="D12" s="585">
        <v>45281</v>
      </c>
      <c r="E12" s="710">
        <v>45288</v>
      </c>
      <c r="F12" s="324" t="s">
        <v>215</v>
      </c>
      <c r="G12" s="711">
        <v>45281</v>
      </c>
      <c r="H12" s="711">
        <v>45288</v>
      </c>
      <c r="I12" s="280" t="s">
        <v>199</v>
      </c>
      <c r="J12" s="596">
        <v>45287</v>
      </c>
      <c r="K12" s="597">
        <v>44931</v>
      </c>
      <c r="L12" s="324" t="s">
        <v>194</v>
      </c>
    </row>
    <row r="13" spans="1:12" s="22" customFormat="1" ht="54.75" customHeight="1">
      <c r="A13" s="276" t="s">
        <v>131</v>
      </c>
      <c r="B13" s="277" t="s">
        <v>120</v>
      </c>
      <c r="C13" s="325" t="s">
        <v>214</v>
      </c>
      <c r="D13" s="658">
        <v>45281</v>
      </c>
      <c r="E13" s="659">
        <v>45288</v>
      </c>
      <c r="F13" s="525" t="s">
        <v>198</v>
      </c>
      <c r="G13" s="590" t="s">
        <v>332</v>
      </c>
      <c r="H13" s="590">
        <v>45288</v>
      </c>
      <c r="I13" s="523" t="s">
        <v>199</v>
      </c>
      <c r="J13" s="594">
        <v>45286</v>
      </c>
      <c r="K13" s="595">
        <v>45289</v>
      </c>
      <c r="L13" s="525" t="s">
        <v>216</v>
      </c>
    </row>
    <row r="14" spans="1:12" s="22" customFormat="1" ht="54.75" customHeight="1">
      <c r="A14" s="278" t="s">
        <v>132</v>
      </c>
      <c r="B14" s="279" t="s">
        <v>119</v>
      </c>
      <c r="C14" s="526" t="s">
        <v>241</v>
      </c>
      <c r="D14" s="585">
        <v>45287</v>
      </c>
      <c r="E14" s="586">
        <v>44936</v>
      </c>
      <c r="F14" s="324" t="s">
        <v>294</v>
      </c>
      <c r="G14" s="591">
        <v>45287</v>
      </c>
      <c r="H14" s="591">
        <v>44936</v>
      </c>
      <c r="I14" s="280" t="s">
        <v>263</v>
      </c>
      <c r="J14" s="596">
        <v>44931</v>
      </c>
      <c r="K14" s="597">
        <v>44938</v>
      </c>
      <c r="L14" s="324" t="s">
        <v>259</v>
      </c>
    </row>
    <row r="15" spans="1:12" s="22" customFormat="1" ht="54.75" customHeight="1">
      <c r="A15" s="276" t="s">
        <v>129</v>
      </c>
      <c r="B15" s="277" t="s">
        <v>120</v>
      </c>
      <c r="C15" s="325" t="s">
        <v>293</v>
      </c>
      <c r="D15" s="658">
        <v>45286</v>
      </c>
      <c r="E15" s="588">
        <v>44935</v>
      </c>
      <c r="F15" s="525" t="s">
        <v>262</v>
      </c>
      <c r="G15" s="590" t="s">
        <v>364</v>
      </c>
      <c r="H15" s="590">
        <v>44936</v>
      </c>
      <c r="I15" s="523" t="s">
        <v>263</v>
      </c>
      <c r="J15" s="594">
        <v>44931</v>
      </c>
      <c r="K15" s="595">
        <v>44937</v>
      </c>
      <c r="L15" s="525" t="s">
        <v>295</v>
      </c>
    </row>
    <row r="16" ht="14.25">
      <c r="A16" s="3"/>
    </row>
    <row r="17" ht="14.25">
      <c r="A17" s="3"/>
    </row>
    <row r="18" ht="15.75">
      <c r="E18" s="573" t="s">
        <v>302</v>
      </c>
    </row>
  </sheetData>
  <sheetProtection/>
  <mergeCells count="4">
    <mergeCell ref="C2:L2"/>
    <mergeCell ref="C3:L3"/>
    <mergeCell ref="A7:L7"/>
    <mergeCell ref="A9:B9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8"/>
  <sheetViews>
    <sheetView workbookViewId="0" topLeftCell="A1">
      <selection activeCell="C11" sqref="C11"/>
    </sheetView>
  </sheetViews>
  <sheetFormatPr defaultColWidth="8.796875" defaultRowHeight="14.25"/>
  <cols>
    <col min="1" max="1" width="22.8984375" style="3" customWidth="1"/>
    <col min="2" max="2" width="6.8984375" style="6" customWidth="1"/>
    <col min="3" max="3" width="11.09765625" style="1" customWidth="1"/>
    <col min="4" max="15" width="8.59765625" style="1" customWidth="1"/>
    <col min="16" max="16384" width="9" style="5" customWidth="1"/>
  </cols>
  <sheetData>
    <row r="1" spans="1:15" ht="34.5" customHeight="1">
      <c r="A1"/>
      <c r="C1" s="165"/>
      <c r="D1" s="165"/>
      <c r="E1" s="763" t="s">
        <v>26</v>
      </c>
      <c r="F1" s="763"/>
      <c r="G1" s="763"/>
      <c r="H1" s="763"/>
      <c r="I1" s="763"/>
      <c r="J1" s="763"/>
      <c r="K1" s="763"/>
      <c r="L1" s="763"/>
      <c r="M1" s="763"/>
      <c r="N1" s="763"/>
      <c r="O1" s="25"/>
    </row>
    <row r="2" spans="5:15" ht="19.5" customHeight="1">
      <c r="E2" s="764" t="s">
        <v>27</v>
      </c>
      <c r="F2" s="764"/>
      <c r="G2" s="764"/>
      <c r="H2" s="764"/>
      <c r="I2" s="764"/>
      <c r="J2" s="764"/>
      <c r="K2" s="764"/>
      <c r="L2" s="764"/>
      <c r="M2" s="764"/>
      <c r="N2" s="764"/>
      <c r="O2" s="37"/>
    </row>
    <row r="3" spans="6:15" ht="14.25">
      <c r="F3" s="36"/>
      <c r="G3" s="36"/>
      <c r="H3" s="36"/>
      <c r="I3" s="14"/>
      <c r="J3" s="14"/>
      <c r="K3" s="14"/>
      <c r="L3" s="5"/>
      <c r="M3" s="5"/>
      <c r="N3" s="5"/>
      <c r="O3" s="166"/>
    </row>
    <row r="4" spans="6:15" ht="14.25">
      <c r="F4" s="29"/>
      <c r="G4" s="29"/>
      <c r="H4" s="29"/>
      <c r="I4" s="11"/>
      <c r="J4" s="11"/>
      <c r="K4" s="11"/>
      <c r="L4" s="3"/>
      <c r="M4" s="3"/>
      <c r="N4" s="3"/>
      <c r="O4" s="167"/>
    </row>
    <row r="5" spans="1:16" ht="16.5" customHeight="1">
      <c r="A5" s="168"/>
      <c r="B5" s="169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5" ht="18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6" ht="16.5" customHeight="1">
      <c r="A7" s="7" t="s">
        <v>35</v>
      </c>
      <c r="B7" s="237"/>
      <c r="C7" s="13"/>
      <c r="D7" s="13"/>
      <c r="E7" s="13"/>
      <c r="F7" s="13"/>
      <c r="G7" s="13"/>
      <c r="H7" s="13"/>
      <c r="I7" s="13"/>
      <c r="J7" s="13"/>
      <c r="K7" s="13"/>
      <c r="L7" s="281"/>
      <c r="M7" s="281"/>
      <c r="N7" s="281"/>
      <c r="O7" s="13"/>
      <c r="P7" s="1"/>
    </row>
    <row r="8" spans="1:15" ht="19.5" customHeight="1">
      <c r="A8" s="761" t="s">
        <v>0</v>
      </c>
      <c r="B8" s="762"/>
      <c r="C8" s="381" t="s">
        <v>1</v>
      </c>
      <c r="D8" s="374" t="s">
        <v>235</v>
      </c>
      <c r="E8" s="381" t="s">
        <v>236</v>
      </c>
      <c r="F8" s="262" t="s">
        <v>121</v>
      </c>
      <c r="G8" s="371" t="s">
        <v>235</v>
      </c>
      <c r="H8" s="371" t="s">
        <v>236</v>
      </c>
      <c r="I8" s="532" t="s">
        <v>2</v>
      </c>
      <c r="J8" s="374" t="s">
        <v>235</v>
      </c>
      <c r="K8" s="261" t="s">
        <v>236</v>
      </c>
      <c r="L8" s="262" t="s">
        <v>15</v>
      </c>
      <c r="M8" s="519" t="s">
        <v>235</v>
      </c>
      <c r="N8" s="381" t="s">
        <v>236</v>
      </c>
      <c r="O8" s="262" t="s">
        <v>11</v>
      </c>
    </row>
    <row r="9" spans="1:16" ht="40.5" customHeight="1">
      <c r="A9" s="724" t="s">
        <v>370</v>
      </c>
      <c r="B9" s="333" t="s">
        <v>122</v>
      </c>
      <c r="C9" s="543" t="s">
        <v>371</v>
      </c>
      <c r="D9" s="598">
        <v>45285</v>
      </c>
      <c r="E9" s="599">
        <v>45289</v>
      </c>
      <c r="F9" s="571" t="s">
        <v>181</v>
      </c>
      <c r="G9" s="603">
        <v>45285</v>
      </c>
      <c r="H9" s="603">
        <v>45289</v>
      </c>
      <c r="I9" s="331" t="s">
        <v>220</v>
      </c>
      <c r="J9" s="550" t="s">
        <v>80</v>
      </c>
      <c r="K9" s="283" t="s">
        <v>80</v>
      </c>
      <c r="L9" s="551" t="s">
        <v>25</v>
      </c>
      <c r="M9" s="331" t="s">
        <v>80</v>
      </c>
      <c r="N9" s="567" t="s">
        <v>80</v>
      </c>
      <c r="O9" s="284" t="s">
        <v>25</v>
      </c>
      <c r="P9" s="22"/>
    </row>
    <row r="10" spans="1:15" s="30" customFormat="1" ht="40.5" customHeight="1">
      <c r="A10" s="314" t="s">
        <v>143</v>
      </c>
      <c r="B10" s="322" t="s">
        <v>123</v>
      </c>
      <c r="C10" s="544" t="s">
        <v>376</v>
      </c>
      <c r="D10" s="725">
        <v>45281</v>
      </c>
      <c r="E10" s="726">
        <v>45288</v>
      </c>
      <c r="F10" s="332" t="s">
        <v>182</v>
      </c>
      <c r="G10" s="604">
        <v>45285</v>
      </c>
      <c r="H10" s="604" t="s">
        <v>164</v>
      </c>
      <c r="I10" s="533" t="s">
        <v>181</v>
      </c>
      <c r="J10" s="552" t="s">
        <v>80</v>
      </c>
      <c r="K10" s="553" t="s">
        <v>80</v>
      </c>
      <c r="L10" s="326" t="s">
        <v>25</v>
      </c>
      <c r="M10" s="533" t="s">
        <v>80</v>
      </c>
      <c r="N10" s="553" t="s">
        <v>80</v>
      </c>
      <c r="O10" s="562" t="s">
        <v>25</v>
      </c>
    </row>
    <row r="11" spans="1:15" ht="40.5" customHeight="1">
      <c r="A11" s="365" t="s">
        <v>160</v>
      </c>
      <c r="B11" s="366" t="s">
        <v>124</v>
      </c>
      <c r="C11" s="545" t="s">
        <v>219</v>
      </c>
      <c r="D11" s="656">
        <v>45283</v>
      </c>
      <c r="E11" s="657">
        <v>45288</v>
      </c>
      <c r="F11" s="555" t="s">
        <v>181</v>
      </c>
      <c r="G11" s="605">
        <v>45281</v>
      </c>
      <c r="H11" s="605">
        <v>45288</v>
      </c>
      <c r="I11" s="534" t="s">
        <v>298</v>
      </c>
      <c r="J11" s="554" t="s">
        <v>80</v>
      </c>
      <c r="K11" s="285" t="s">
        <v>80</v>
      </c>
      <c r="L11" s="555" t="s">
        <v>25</v>
      </c>
      <c r="M11" s="534" t="s">
        <v>80</v>
      </c>
      <c r="N11" s="285" t="s">
        <v>80</v>
      </c>
      <c r="O11" s="563" t="s">
        <v>25</v>
      </c>
    </row>
    <row r="12" spans="1:16" s="22" customFormat="1" ht="40.5" customHeight="1">
      <c r="A12" s="539" t="s">
        <v>127</v>
      </c>
      <c r="B12" s="540" t="s">
        <v>125</v>
      </c>
      <c r="C12" s="546" t="s">
        <v>218</v>
      </c>
      <c r="D12" s="560" t="s">
        <v>80</v>
      </c>
      <c r="E12" s="546" t="s">
        <v>80</v>
      </c>
      <c r="F12" s="569" t="s">
        <v>25</v>
      </c>
      <c r="G12" s="304" t="s">
        <v>80</v>
      </c>
      <c r="H12" s="304" t="s">
        <v>80</v>
      </c>
      <c r="I12" s="535" t="s">
        <v>25</v>
      </c>
      <c r="J12" s="606">
        <v>45282</v>
      </c>
      <c r="K12" s="607">
        <v>45289</v>
      </c>
      <c r="L12" s="305" t="s">
        <v>182</v>
      </c>
      <c r="M12" s="608">
        <v>45282</v>
      </c>
      <c r="N12" s="609">
        <v>45289</v>
      </c>
      <c r="O12" s="564" t="s">
        <v>181</v>
      </c>
      <c r="P12" s="5"/>
    </row>
    <row r="13" spans="1:16" ht="40.5" customHeight="1">
      <c r="A13" s="538" t="s">
        <v>143</v>
      </c>
      <c r="B13" s="527" t="s">
        <v>122</v>
      </c>
      <c r="C13" s="547" t="s">
        <v>217</v>
      </c>
      <c r="D13" s="610">
        <v>45285</v>
      </c>
      <c r="E13" s="611">
        <v>44931</v>
      </c>
      <c r="F13" s="572" t="s">
        <v>299</v>
      </c>
      <c r="G13" s="614">
        <v>45287</v>
      </c>
      <c r="H13" s="614">
        <v>44931</v>
      </c>
      <c r="I13" s="530" t="s">
        <v>285</v>
      </c>
      <c r="J13" s="556" t="s">
        <v>80</v>
      </c>
      <c r="K13" s="528" t="s">
        <v>80</v>
      </c>
      <c r="L13" s="557" t="s">
        <v>25</v>
      </c>
      <c r="M13" s="530" t="s">
        <v>80</v>
      </c>
      <c r="N13" s="528" t="s">
        <v>80</v>
      </c>
      <c r="O13" s="529" t="s">
        <v>25</v>
      </c>
      <c r="P13" s="22"/>
    </row>
    <row r="14" spans="1:15" s="30" customFormat="1" ht="40.5" customHeight="1">
      <c r="A14" s="724" t="s">
        <v>370</v>
      </c>
      <c r="B14" s="366" t="s">
        <v>123</v>
      </c>
      <c r="C14" s="548" t="s">
        <v>217</v>
      </c>
      <c r="D14" s="612">
        <v>45286</v>
      </c>
      <c r="E14" s="613">
        <v>44931</v>
      </c>
      <c r="F14" s="568" t="s">
        <v>232</v>
      </c>
      <c r="G14" s="615">
        <v>45287</v>
      </c>
      <c r="H14" s="615">
        <v>44931</v>
      </c>
      <c r="I14" s="536" t="s">
        <v>231</v>
      </c>
      <c r="J14" s="558" t="s">
        <v>80</v>
      </c>
      <c r="K14" s="559" t="s">
        <v>80</v>
      </c>
      <c r="L14" s="531" t="s">
        <v>25</v>
      </c>
      <c r="M14" s="536" t="s">
        <v>80</v>
      </c>
      <c r="N14" s="559" t="s">
        <v>80</v>
      </c>
      <c r="O14" s="565" t="s">
        <v>25</v>
      </c>
    </row>
    <row r="15" spans="1:15" ht="40.5" customHeight="1">
      <c r="A15" s="365" t="s">
        <v>160</v>
      </c>
      <c r="B15" s="366" t="s">
        <v>124</v>
      </c>
      <c r="C15" s="545" t="s">
        <v>297</v>
      </c>
      <c r="D15" s="656">
        <v>45285</v>
      </c>
      <c r="E15" s="657">
        <v>44931</v>
      </c>
      <c r="F15" s="555" t="s">
        <v>231</v>
      </c>
      <c r="G15" s="605">
        <v>45285</v>
      </c>
      <c r="H15" s="605">
        <v>44931</v>
      </c>
      <c r="I15" s="534" t="s">
        <v>285</v>
      </c>
      <c r="J15" s="554" t="s">
        <v>80</v>
      </c>
      <c r="K15" s="285" t="s">
        <v>80</v>
      </c>
      <c r="L15" s="555" t="s">
        <v>25</v>
      </c>
      <c r="M15" s="534" t="s">
        <v>80</v>
      </c>
      <c r="N15" s="285" t="s">
        <v>80</v>
      </c>
      <c r="O15" s="563" t="s">
        <v>25</v>
      </c>
    </row>
    <row r="16" spans="1:16" s="22" customFormat="1" ht="40.5" customHeight="1">
      <c r="A16" s="541" t="s">
        <v>161</v>
      </c>
      <c r="B16" s="542" t="s">
        <v>125</v>
      </c>
      <c r="C16" s="549" t="s">
        <v>296</v>
      </c>
      <c r="D16" s="561" t="s">
        <v>80</v>
      </c>
      <c r="E16" s="549" t="s">
        <v>80</v>
      </c>
      <c r="F16" s="570" t="s">
        <v>25</v>
      </c>
      <c r="G16" s="309" t="s">
        <v>80</v>
      </c>
      <c r="H16" s="309" t="s">
        <v>80</v>
      </c>
      <c r="I16" s="537" t="s">
        <v>25</v>
      </c>
      <c r="J16" s="616">
        <v>45288</v>
      </c>
      <c r="K16" s="617">
        <v>44931</v>
      </c>
      <c r="L16" s="310" t="s">
        <v>232</v>
      </c>
      <c r="M16" s="619">
        <v>45286</v>
      </c>
      <c r="N16" s="618">
        <v>44931</v>
      </c>
      <c r="O16" s="566" t="s">
        <v>231</v>
      </c>
      <c r="P16" s="5"/>
    </row>
    <row r="17" spans="1:15" ht="40.5" customHeight="1">
      <c r="A17" s="724" t="s">
        <v>370</v>
      </c>
      <c r="B17" s="333" t="s">
        <v>122</v>
      </c>
      <c r="C17" s="543" t="s">
        <v>290</v>
      </c>
      <c r="D17" s="598">
        <v>44935</v>
      </c>
      <c r="E17" s="599">
        <v>44941</v>
      </c>
      <c r="F17" s="571" t="s">
        <v>301</v>
      </c>
      <c r="G17" s="603">
        <v>44935</v>
      </c>
      <c r="H17" s="603">
        <v>44941</v>
      </c>
      <c r="I17" s="331" t="s">
        <v>233</v>
      </c>
      <c r="J17" s="550" t="s">
        <v>80</v>
      </c>
      <c r="K17" s="283" t="s">
        <v>80</v>
      </c>
      <c r="L17" s="551" t="s">
        <v>25</v>
      </c>
      <c r="M17" s="331" t="s">
        <v>80</v>
      </c>
      <c r="N17" s="283" t="s">
        <v>80</v>
      </c>
      <c r="O17" s="284" t="s">
        <v>25</v>
      </c>
    </row>
    <row r="18" spans="1:15" s="30" customFormat="1" ht="40.5" customHeight="1">
      <c r="A18" s="314" t="s">
        <v>143</v>
      </c>
      <c r="B18" s="322" t="s">
        <v>123</v>
      </c>
      <c r="C18" s="544" t="s">
        <v>296</v>
      </c>
      <c r="D18" s="600">
        <v>45290</v>
      </c>
      <c r="E18" s="601">
        <v>44938</v>
      </c>
      <c r="F18" s="332" t="s">
        <v>292</v>
      </c>
      <c r="G18" s="604">
        <v>44935</v>
      </c>
      <c r="H18" s="604">
        <v>44941</v>
      </c>
      <c r="I18" s="533" t="s">
        <v>301</v>
      </c>
      <c r="J18" s="552" t="s">
        <v>80</v>
      </c>
      <c r="K18" s="553" t="s">
        <v>80</v>
      </c>
      <c r="L18" s="326" t="s">
        <v>25</v>
      </c>
      <c r="M18" s="533" t="s">
        <v>80</v>
      </c>
      <c r="N18" s="553" t="s">
        <v>80</v>
      </c>
      <c r="O18" s="562" t="s">
        <v>25</v>
      </c>
    </row>
    <row r="19" spans="1:15" ht="40.5" customHeight="1">
      <c r="A19" s="365" t="s">
        <v>160</v>
      </c>
      <c r="B19" s="366" t="s">
        <v>124</v>
      </c>
      <c r="C19" s="545" t="s">
        <v>300</v>
      </c>
      <c r="D19" s="656" t="s">
        <v>348</v>
      </c>
      <c r="E19" s="602">
        <v>44941</v>
      </c>
      <c r="F19" s="555" t="s">
        <v>301</v>
      </c>
      <c r="G19" s="605">
        <v>44932</v>
      </c>
      <c r="H19" s="605">
        <v>44941</v>
      </c>
      <c r="I19" s="534" t="s">
        <v>233</v>
      </c>
      <c r="J19" s="554" t="s">
        <v>80</v>
      </c>
      <c r="K19" s="285" t="s">
        <v>80</v>
      </c>
      <c r="L19" s="555" t="s">
        <v>25</v>
      </c>
      <c r="M19" s="534" t="s">
        <v>80</v>
      </c>
      <c r="N19" s="285" t="s">
        <v>80</v>
      </c>
      <c r="O19" s="563" t="s">
        <v>25</v>
      </c>
    </row>
    <row r="20" spans="1:16" s="22" customFormat="1" ht="40.5" customHeight="1">
      <c r="A20" s="539" t="s">
        <v>127</v>
      </c>
      <c r="B20" s="540" t="s">
        <v>125</v>
      </c>
      <c r="C20" s="546" t="s">
        <v>296</v>
      </c>
      <c r="D20" s="560" t="s">
        <v>80</v>
      </c>
      <c r="E20" s="546" t="s">
        <v>80</v>
      </c>
      <c r="F20" s="569" t="s">
        <v>25</v>
      </c>
      <c r="G20" s="304" t="s">
        <v>80</v>
      </c>
      <c r="H20" s="304" t="s">
        <v>80</v>
      </c>
      <c r="I20" s="535" t="s">
        <v>25</v>
      </c>
      <c r="J20" s="606">
        <v>44931</v>
      </c>
      <c r="K20" s="607">
        <v>44938</v>
      </c>
      <c r="L20" s="305" t="s">
        <v>292</v>
      </c>
      <c r="M20" s="608">
        <v>44935</v>
      </c>
      <c r="N20" s="609">
        <v>44941</v>
      </c>
      <c r="O20" s="564" t="s">
        <v>301</v>
      </c>
      <c r="P20" s="5"/>
    </row>
    <row r="21" spans="1:15" ht="1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1:15" ht="1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ht="15.75">
      <c r="D23" s="573" t="s">
        <v>302</v>
      </c>
    </row>
    <row r="24" spans="1:15" ht="14.25">
      <c r="A24" s="171"/>
      <c r="B24" s="172"/>
      <c r="C24" s="173"/>
      <c r="D24" s="173"/>
      <c r="E24" s="173"/>
      <c r="F24" s="174"/>
      <c r="G24" s="174"/>
      <c r="H24" s="174"/>
      <c r="I24" s="174"/>
      <c r="J24" s="174"/>
      <c r="K24" s="174"/>
      <c r="L24" s="174"/>
      <c r="M24" s="174"/>
      <c r="N24" s="174"/>
      <c r="O24" s="174"/>
    </row>
    <row r="25" spans="1:15" s="340" customFormat="1" ht="12.75" customHeight="1">
      <c r="A25" s="337"/>
      <c r="B25" s="338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</row>
    <row r="26" spans="1:15" s="345" customFormat="1" ht="12.75" customHeight="1">
      <c r="A26" s="341"/>
      <c r="B26" s="342"/>
      <c r="C26" s="342"/>
      <c r="D26" s="342"/>
      <c r="E26" s="342"/>
      <c r="F26" s="343"/>
      <c r="G26" s="343"/>
      <c r="H26" s="343"/>
      <c r="I26" s="343"/>
      <c r="J26" s="343"/>
      <c r="K26" s="343"/>
      <c r="L26" s="343"/>
      <c r="M26" s="343"/>
      <c r="N26" s="343"/>
      <c r="O26" s="343"/>
    </row>
    <row r="27" spans="1:15" s="345" customFormat="1" ht="12.75" customHeight="1">
      <c r="A27" s="346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</row>
    <row r="28" spans="1:15" s="340" customFormat="1" ht="12.75" customHeight="1">
      <c r="A28" s="347"/>
      <c r="B28" s="344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</row>
  </sheetData>
  <sheetProtection scenarios="1"/>
  <mergeCells count="3">
    <mergeCell ref="A8:B8"/>
    <mergeCell ref="E1:N1"/>
    <mergeCell ref="E2:N2"/>
  </mergeCells>
  <printOptions/>
  <pageMargins left="0.5905511811023623" right="0.3937007874015748" top="0.35433070866141736" bottom="0.1968503937007874" header="0.31496062992125984" footer="0.2362204724409449"/>
  <pageSetup fitToHeight="1" fitToWidth="1" horizontalDpi="600" verticalDpi="600" orientation="portrait" paperSize="9" scale="65" r:id="rId2"/>
  <colBreaks count="1" manualBreakCount="1">
    <brk id="15" max="5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"/>
  <sheetViews>
    <sheetView zoomScalePageLayoutView="0" workbookViewId="0" topLeftCell="A1">
      <selection activeCell="D12" sqref="D12"/>
    </sheetView>
  </sheetViews>
  <sheetFormatPr defaultColWidth="8.796875" defaultRowHeight="14.25"/>
  <cols>
    <col min="1" max="1" width="23.69921875" style="190" customWidth="1"/>
    <col min="2" max="2" width="10.59765625" style="191" customWidth="1"/>
    <col min="3" max="3" width="11.3984375" style="192" customWidth="1"/>
    <col min="4" max="9" width="10.59765625" style="192" customWidth="1"/>
    <col min="10" max="16384" width="9" style="189" customWidth="1"/>
  </cols>
  <sheetData>
    <row r="1" spans="1:9" ht="39.75" customHeight="1">
      <c r="A1" s="768" t="s">
        <v>8</v>
      </c>
      <c r="B1" s="768"/>
      <c r="C1" s="768"/>
      <c r="D1" s="768"/>
      <c r="E1" s="768"/>
      <c r="F1" s="768"/>
      <c r="G1" s="768"/>
      <c r="H1" s="768"/>
      <c r="I1" s="768"/>
    </row>
    <row r="2" spans="1:9" ht="24.75" customHeight="1">
      <c r="A2" s="769" t="s">
        <v>29</v>
      </c>
      <c r="B2" s="769"/>
      <c r="C2" s="769"/>
      <c r="D2" s="769"/>
      <c r="E2" s="769"/>
      <c r="F2" s="769"/>
      <c r="G2" s="769"/>
      <c r="H2" s="769"/>
      <c r="I2" s="769"/>
    </row>
    <row r="3" spans="6:8" ht="24" customHeight="1">
      <c r="F3" s="193"/>
      <c r="G3" s="193"/>
      <c r="H3" s="193"/>
    </row>
    <row r="5" spans="1:10" ht="16.5" customHeight="1">
      <c r="A5" s="194"/>
      <c r="B5" s="195"/>
      <c r="C5" s="194"/>
      <c r="D5" s="194"/>
      <c r="E5" s="194"/>
      <c r="F5" s="194"/>
      <c r="G5" s="194"/>
      <c r="H5" s="194"/>
      <c r="I5" s="194"/>
      <c r="J5" s="194"/>
    </row>
    <row r="6" spans="1:9" ht="18.75" customHeight="1">
      <c r="A6" s="196"/>
      <c r="B6" s="196"/>
      <c r="C6" s="196"/>
      <c r="D6" s="196"/>
      <c r="E6" s="196"/>
      <c r="F6" s="196"/>
      <c r="G6" s="196"/>
      <c r="H6" s="196"/>
      <c r="I6" s="196"/>
    </row>
    <row r="7" spans="1:10" ht="22.5" customHeight="1">
      <c r="A7" s="197" t="s">
        <v>101</v>
      </c>
      <c r="B7" s="198"/>
      <c r="C7" s="199"/>
      <c r="D7" s="199"/>
      <c r="E7" s="199"/>
      <c r="F7" s="199"/>
      <c r="G7" s="199"/>
      <c r="H7" s="199"/>
      <c r="I7" s="199"/>
      <c r="J7" s="192"/>
    </row>
    <row r="8" spans="1:9" ht="26.25" customHeight="1">
      <c r="A8" s="770" t="s">
        <v>19</v>
      </c>
      <c r="B8" s="771"/>
      <c r="C8" s="201" t="s">
        <v>20</v>
      </c>
      <c r="D8" s="620" t="s">
        <v>238</v>
      </c>
      <c r="E8" s="621" t="s">
        <v>239</v>
      </c>
      <c r="F8" s="622" t="s">
        <v>7</v>
      </c>
      <c r="G8" s="372" t="s">
        <v>238</v>
      </c>
      <c r="H8" s="627" t="s">
        <v>239</v>
      </c>
      <c r="I8" s="200" t="s">
        <v>6</v>
      </c>
    </row>
    <row r="9" spans="1:9" s="369" customFormat="1" ht="69.75" customHeight="1">
      <c r="A9" s="286" t="s">
        <v>140</v>
      </c>
      <c r="B9" s="287" t="s">
        <v>100</v>
      </c>
      <c r="C9" s="288" t="s">
        <v>207</v>
      </c>
      <c r="D9" s="628">
        <v>45285</v>
      </c>
      <c r="E9" s="629">
        <v>45289</v>
      </c>
      <c r="F9" s="624" t="s">
        <v>210</v>
      </c>
      <c r="G9" s="632">
        <v>45285</v>
      </c>
      <c r="H9" s="633">
        <v>45289</v>
      </c>
      <c r="I9" s="626" t="s">
        <v>208</v>
      </c>
    </row>
    <row r="10" spans="1:9" s="212" customFormat="1" ht="69.75" customHeight="1">
      <c r="A10" s="286" t="s">
        <v>346</v>
      </c>
      <c r="B10" s="287" t="s">
        <v>103</v>
      </c>
      <c r="C10" s="288" t="s">
        <v>347</v>
      </c>
      <c r="D10" s="654" t="s">
        <v>349</v>
      </c>
      <c r="E10" s="655" t="s">
        <v>349</v>
      </c>
      <c r="F10" s="624" t="s">
        <v>313</v>
      </c>
      <c r="G10" s="632">
        <v>45288</v>
      </c>
      <c r="H10" s="633">
        <v>44931</v>
      </c>
      <c r="I10" s="626" t="s">
        <v>314</v>
      </c>
    </row>
    <row r="11" spans="1:9" ht="69" customHeight="1">
      <c r="A11" s="213" t="s">
        <v>157</v>
      </c>
      <c r="B11" s="214" t="s">
        <v>102</v>
      </c>
      <c r="C11" s="211" t="s">
        <v>315</v>
      </c>
      <c r="D11" s="630">
        <v>44932</v>
      </c>
      <c r="E11" s="631">
        <v>44938</v>
      </c>
      <c r="F11" s="623" t="s">
        <v>316</v>
      </c>
      <c r="G11" s="634">
        <v>44935</v>
      </c>
      <c r="H11" s="635">
        <v>44941</v>
      </c>
      <c r="I11" s="625" t="s">
        <v>317</v>
      </c>
    </row>
    <row r="13" ht="15.75">
      <c r="C13" s="573" t="s">
        <v>302</v>
      </c>
    </row>
  </sheetData>
  <sheetProtection/>
  <mergeCells count="3">
    <mergeCell ref="A1:I1"/>
    <mergeCell ref="A2:I2"/>
    <mergeCell ref="A8:B8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2023-12-11T06:25:20Z</cp:lastPrinted>
  <dcterms:created xsi:type="dcterms:W3CDTF">2000-01-10T02:46:04Z</dcterms:created>
  <dcterms:modified xsi:type="dcterms:W3CDTF">2023-12-18T05:16:40Z</dcterms:modified>
  <cp:category/>
  <cp:version/>
  <cp:contentType/>
  <cp:contentStatus/>
</cp:coreProperties>
</file>