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580" tabRatio="743" activeTab="0"/>
  </bookViews>
  <sheets>
    <sheet name="JS" sheetId="1" r:id="rId1"/>
    <sheet name="QIN-LYG(KANTO)" sheetId="2" r:id="rId2"/>
    <sheet name="QIN-LYG (KANSAI)" sheetId="3" r:id="rId3"/>
    <sheet name="QIN-LYG (KANSAI) BAK" sheetId="4" state="hidden" r:id="rId4"/>
    <sheet name="SHA(KANTO)" sheetId="5" r:id="rId5"/>
    <sheet name="SHA(KANSAI)" sheetId="6" r:id="rId6"/>
    <sheet name="XG-LK-DL(KANTO) " sheetId="7" r:id="rId7"/>
    <sheet name="XG-LK-DL (KANSAI)" sheetId="8" r:id="rId8"/>
    <sheet name="CJV" sheetId="9" r:id="rId9"/>
  </sheets>
  <definedNames>
    <definedName name="_xlnm.Print_Area" localSheetId="8">'CJV'!$A$1:$I$10</definedName>
    <definedName name="_xlnm.Print_Area" localSheetId="0">'JS'!$A$1:$T$14</definedName>
    <definedName name="_xlnm.Print_Area" localSheetId="2">'QIN-LYG (KANSAI)'!$A$1:$O$15</definedName>
    <definedName name="_xlnm.Print_Area" localSheetId="3">'QIN-LYG (KANSAI) BAK'!$A$1:$K$38</definedName>
    <definedName name="_xlnm.Print_Area" localSheetId="1">'QIN-LYG(KANTO)'!$A$1:$L$15</definedName>
    <definedName name="_xlnm.Print_Area" localSheetId="5">'SHA(KANSAI)'!$A$1:$O$19</definedName>
    <definedName name="_xlnm.Print_Area" localSheetId="4">'SHA(KANTO)'!$A$1:$L$27</definedName>
    <definedName name="_xlnm.Print_Area" localSheetId="7">'XG-LK-DL (KANSAI)'!$A$1:$O$16</definedName>
    <definedName name="Z_29EAB4F7_217D_4BA1_9FF6_198B41752BB4_.wvu.PrintArea" localSheetId="0" hidden="1">'JS'!$A$1:$T$14</definedName>
    <definedName name="Z_29EAB4F7_217D_4BA1_9FF6_198B41752BB4_.wvu.PrintArea" localSheetId="2" hidden="1">'QIN-LYG (KANSAI)'!$A$1:$O$11</definedName>
    <definedName name="Z_29EAB4F7_217D_4BA1_9FF6_198B41752BB4_.wvu.PrintArea" localSheetId="3" hidden="1">'QIN-LYG (KANSAI) BAK'!$A$1:$K$38</definedName>
    <definedName name="Z_29EAB4F7_217D_4BA1_9FF6_198B41752BB4_.wvu.PrintArea" localSheetId="1" hidden="1">'QIN-LYG(KANTO)'!$A$1:$L$13</definedName>
    <definedName name="Z_29EAB4F7_217D_4BA1_9FF6_198B41752BB4_.wvu.PrintArea" localSheetId="7" hidden="1">'XG-LK-DL (KANSAI)'!$A$1:$O$16</definedName>
    <definedName name="Z_308CC5E2_31E9_417E_8F64_449A8A513A15_.wvu.PrintArea" localSheetId="0" hidden="1">'JS'!$A$1:$T$14</definedName>
    <definedName name="Z_308CC5E2_31E9_417E_8F64_449A8A513A15_.wvu.PrintArea" localSheetId="2" hidden="1">'QIN-LYG (KANSAI)'!$A$1:$O$11</definedName>
    <definedName name="Z_308CC5E2_31E9_417E_8F64_449A8A513A15_.wvu.PrintArea" localSheetId="3" hidden="1">'QIN-LYG (KANSAI) BAK'!$A$1:$K$38</definedName>
    <definedName name="Z_308CC5E2_31E9_417E_8F64_449A8A513A15_.wvu.PrintArea" localSheetId="1" hidden="1">'QIN-LYG(KANTO)'!$A$1:$L$13</definedName>
    <definedName name="Z_308CC5E2_31E9_417E_8F64_449A8A513A15_.wvu.PrintArea" localSheetId="7" hidden="1">'XG-LK-DL (KANSAI)'!$A$1:$O$16</definedName>
    <definedName name="Z_30B2C89B_B97F_4E7A_A4EA_2E35F086F222_.wvu.PrintArea" localSheetId="0" hidden="1">'JS'!$A$1:$T$14</definedName>
    <definedName name="Z_30B2C89B_B97F_4E7A_A4EA_2E35F086F222_.wvu.PrintArea" localSheetId="2" hidden="1">'QIN-LYG (KANSAI)'!$A$1:$O$11</definedName>
    <definedName name="Z_30B2C89B_B97F_4E7A_A4EA_2E35F086F222_.wvu.PrintArea" localSheetId="3" hidden="1">'QIN-LYG (KANSAI) BAK'!$A$1:$K$38</definedName>
    <definedName name="Z_30B2C89B_B97F_4E7A_A4EA_2E35F086F222_.wvu.PrintArea" localSheetId="1" hidden="1">'QIN-LYG(KANTO)'!$A$1:$L$13</definedName>
    <definedName name="Z_30B2C89B_B97F_4E7A_A4EA_2E35F086F222_.wvu.PrintArea" localSheetId="7" hidden="1">'XG-LK-DL (KANSAI)'!$A$1:$O$16</definedName>
    <definedName name="Z_60984E3B_D211_4353_B82B_5E467E857CFB_.wvu.PrintArea" localSheetId="0" hidden="1">'JS'!$A$1:$T$14</definedName>
    <definedName name="Z_60984E3B_D211_4353_B82B_5E467E857CFB_.wvu.PrintArea" localSheetId="2" hidden="1">'QIN-LYG (KANSAI)'!$A$1:$O$11</definedName>
    <definedName name="Z_60984E3B_D211_4353_B82B_5E467E857CFB_.wvu.PrintArea" localSheetId="3" hidden="1">'QIN-LYG (KANSAI) BAK'!$A$1:$K$38</definedName>
    <definedName name="Z_60984E3B_D211_4353_B82B_5E467E857CFB_.wvu.PrintArea" localSheetId="1" hidden="1">'QIN-LYG(KANTO)'!$A$1:$L$13</definedName>
    <definedName name="Z_60984E3B_D211_4353_B82B_5E467E857CFB_.wvu.PrintArea" localSheetId="7" hidden="1">'XG-LK-DL (KANSAI)'!$A$1:$O$16</definedName>
    <definedName name="Z_93A40525_490F_4CB2_B07A_529D77C437E1_.wvu.PrintArea" localSheetId="0" hidden="1">'JS'!$A$1:$T$14</definedName>
    <definedName name="Z_93A40525_490F_4CB2_B07A_529D77C437E1_.wvu.PrintArea" localSheetId="2" hidden="1">'QIN-LYG (KANSAI)'!$A$1:$O$11</definedName>
    <definedName name="Z_93A40525_490F_4CB2_B07A_529D77C437E1_.wvu.PrintArea" localSheetId="3" hidden="1">'QIN-LYG (KANSAI) BAK'!$A$1:$K$38</definedName>
    <definedName name="Z_93A40525_490F_4CB2_B07A_529D77C437E1_.wvu.PrintArea" localSheetId="1" hidden="1">'QIN-LYG(KANTO)'!$A$1:$L$13</definedName>
    <definedName name="Z_93A40525_490F_4CB2_B07A_529D77C437E1_.wvu.PrintArea" localSheetId="7" hidden="1">'XG-LK-DL (KANSAI)'!$A$1:$O$16</definedName>
    <definedName name="Z_E403741B_327B_4E74_8875_94B92A5EFA23_.wvu.PrintArea" localSheetId="0" hidden="1">'JS'!$A$1:$T$14</definedName>
    <definedName name="Z_E403741B_327B_4E74_8875_94B92A5EFA23_.wvu.PrintArea" localSheetId="2" hidden="1">'QIN-LYG (KANSAI)'!$A$1:$O$11</definedName>
    <definedName name="Z_E403741B_327B_4E74_8875_94B92A5EFA23_.wvu.PrintArea" localSheetId="3" hidden="1">'QIN-LYG (KANSAI) BAK'!$A$1:$K$38</definedName>
    <definedName name="Z_E403741B_327B_4E74_8875_94B92A5EFA23_.wvu.PrintArea" localSheetId="1" hidden="1">'QIN-LYG(KANTO)'!$A$1:$L$13</definedName>
    <definedName name="Z_E403741B_327B_4E74_8875_94B92A5EFA23_.wvu.PrintArea" localSheetId="7" hidden="1">'XG-LK-DL (KANSAI)'!$A$1:$O$16</definedName>
  </definedNames>
  <calcPr fullCalcOnLoad="1"/>
</workbook>
</file>

<file path=xl/sharedStrings.xml><?xml version="1.0" encoding="utf-8"?>
<sst xmlns="http://schemas.openxmlformats.org/spreadsheetml/2006/main" count="1059" uniqueCount="411">
  <si>
    <t>VESSEL</t>
  </si>
  <si>
    <t>VOY NO.</t>
  </si>
  <si>
    <t>神戸</t>
  </si>
  <si>
    <t>東京</t>
  </si>
  <si>
    <t>横浜</t>
  </si>
  <si>
    <t>名古屋</t>
  </si>
  <si>
    <t>神戸</t>
  </si>
  <si>
    <t>大阪</t>
  </si>
  <si>
    <t>SINOTRANS CONTAINER LINES</t>
  </si>
  <si>
    <t>（金）</t>
  </si>
  <si>
    <t>青島</t>
  </si>
  <si>
    <t>門司</t>
  </si>
  <si>
    <t>連雲港</t>
  </si>
  <si>
    <t xml:space="preserve"> シノトランスジャパン株式会社</t>
  </si>
  <si>
    <t>中　外　運　日　本　公　司</t>
  </si>
  <si>
    <t>博多</t>
  </si>
  <si>
    <t>総　代　理　店</t>
  </si>
  <si>
    <t>（月-月）</t>
  </si>
  <si>
    <t xml:space="preserve">     SHIPPING SCHEDULE</t>
  </si>
  <si>
    <t>VESSEL</t>
  </si>
  <si>
    <t>VOY NO.</t>
  </si>
  <si>
    <t>TEL : 03-3595-6321  FAX : 03-3595-6324</t>
  </si>
  <si>
    <t>(土)</t>
  </si>
  <si>
    <r>
      <t>東京本社　東京都港区西新橋２－１１－６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ニュー西新橋ビル</t>
    </r>
    <r>
      <rPr>
        <sz val="9"/>
        <rFont val="Arial"/>
        <family val="2"/>
      </rPr>
      <t xml:space="preserve"> 3</t>
    </r>
    <r>
      <rPr>
        <sz val="9"/>
        <rFont val="ＭＳ Ｐゴシック"/>
        <family val="3"/>
      </rPr>
      <t>階</t>
    </r>
  </si>
  <si>
    <t>(木-金)</t>
  </si>
  <si>
    <t>-</t>
  </si>
  <si>
    <t xml:space="preserve">      SINOTRANS CONTAINER LINES</t>
  </si>
  <si>
    <r>
      <t xml:space="preserve">          SHIPPING SCHEDULE</t>
    </r>
    <r>
      <rPr>
        <b/>
        <sz val="12"/>
        <rFont val="ＭＳ Ｐゴシック"/>
        <family val="3"/>
      </rPr>
      <t>　</t>
    </r>
  </si>
  <si>
    <r>
      <t xml:space="preserve">                </t>
    </r>
  </si>
  <si>
    <r>
      <t>SHIPPING SCHEDULE</t>
    </r>
    <r>
      <rPr>
        <b/>
        <sz val="12"/>
        <rFont val="ＭＳ Ｐゴシック"/>
        <family val="3"/>
      </rPr>
      <t>　</t>
    </r>
  </si>
  <si>
    <t>関西支店　大阪市中央区道修町２－１－１０　Ｔ・Ｍ・Ｂ道修町ビル４Ｆ</t>
  </si>
  <si>
    <t>（月-火）</t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</si>
  <si>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LIAN YUN GANG (</t>
    </r>
    <r>
      <rPr>
        <b/>
        <sz val="9"/>
        <rFont val="ＭＳ Ｐゴシック"/>
        <family val="3"/>
      </rPr>
      <t>連雲港</t>
    </r>
    <r>
      <rPr>
        <b/>
        <sz val="9"/>
        <rFont val="Arial"/>
        <family val="2"/>
      </rPr>
      <t>)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</si>
  <si>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10"/>
        <rFont val="ＭＳ Ｐゴシック"/>
        <family val="3"/>
      </rPr>
      <t>関東</t>
    </r>
    <r>
      <rPr>
        <b/>
        <sz val="10"/>
        <rFont val="Arial"/>
        <family val="2"/>
      </rPr>
      <t>)</t>
    </r>
    <r>
      <rPr>
        <b/>
        <sz val="10"/>
        <rFont val="ＭＳ Ｐゴシック"/>
        <family val="3"/>
      </rPr>
      <t>　～　</t>
    </r>
    <r>
      <rPr>
        <b/>
        <sz val="10"/>
        <rFont val="Arial"/>
        <family val="2"/>
      </rPr>
      <t>NINGBO (</t>
    </r>
    <r>
      <rPr>
        <b/>
        <sz val="10"/>
        <rFont val="ＭＳ Ｐゴシック"/>
        <family val="3"/>
      </rPr>
      <t>寧波</t>
    </r>
    <r>
      <rPr>
        <b/>
        <sz val="10"/>
        <rFont val="Arial"/>
        <family val="2"/>
      </rPr>
      <t>) - SHANGHAI (</t>
    </r>
    <r>
      <rPr>
        <b/>
        <sz val="10"/>
        <rFont val="ＭＳ Ｐゴシック"/>
        <family val="3"/>
      </rPr>
      <t>上海</t>
    </r>
    <r>
      <rPr>
        <b/>
        <sz val="10"/>
        <rFont val="Arial"/>
        <family val="2"/>
      </rPr>
      <t xml:space="preserve">) </t>
    </r>
    <r>
      <rPr>
        <b/>
        <sz val="10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</si>
  <si>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NINGBO (</t>
    </r>
    <r>
      <rPr>
        <b/>
        <sz val="9"/>
        <rFont val="ＭＳ Ｐゴシック"/>
        <family val="3"/>
      </rPr>
      <t>寧波</t>
    </r>
    <r>
      <rPr>
        <b/>
        <sz val="9"/>
        <rFont val="Arial"/>
        <family val="2"/>
      </rPr>
      <t>) - SHANGHAI (</t>
    </r>
    <r>
      <rPr>
        <b/>
        <sz val="9"/>
        <rFont val="ＭＳ Ｐゴシック"/>
        <family val="3"/>
      </rPr>
      <t>上海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</si>
  <si>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</si>
  <si>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SHIPPING SCHEDULE</t>
  </si>
  <si>
    <t>http://www.sinotrans.co.jp/</t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</si>
  <si>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 xml:space="preserve">LIAN YUN GANG </t>
    </r>
    <r>
      <rPr>
        <b/>
        <sz val="9"/>
        <rFont val="ＭＳ Ｐゴシック"/>
        <family val="3"/>
      </rPr>
      <t>（連雲港）</t>
    </r>
    <r>
      <rPr>
        <b/>
        <sz val="9"/>
        <rFont val="Arial"/>
        <family val="2"/>
      </rPr>
      <t xml:space="preserve">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  <r>
      <rPr>
        <b/>
        <sz val="9"/>
        <rFont val="Arial"/>
        <family val="2"/>
      </rPr>
      <t xml:space="preserve"> </t>
    </r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</si>
  <si>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</si>
  <si>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（木） NOCT</t>
  </si>
  <si>
    <t>PORT</t>
  </si>
  <si>
    <t>SERVICE ROUTE</t>
  </si>
  <si>
    <t>ABBREVIATION</t>
  </si>
  <si>
    <t>TERMINAL</t>
  </si>
  <si>
    <t>QINGDAO</t>
  </si>
  <si>
    <t>QQCT</t>
  </si>
  <si>
    <t xml:space="preserve">QIANWAN CONTAINER TERMINAL NO.3 </t>
  </si>
  <si>
    <t>LIANYUNGANG</t>
  </si>
  <si>
    <t>NOCT</t>
  </si>
  <si>
    <t xml:space="preserve">NEW ORIENTAL CONTAINER TERMINAL </t>
  </si>
  <si>
    <t xml:space="preserve">  SINOTRANS CONTAINER LINES</t>
  </si>
  <si>
    <t>（火-火）</t>
  </si>
  <si>
    <t>（火-水）</t>
  </si>
  <si>
    <t>TEL : 06-6202-5823  FAX : 06-4706-7513</t>
  </si>
  <si>
    <r>
      <rPr>
        <sz val="8"/>
        <rFont val="ＭＳ �ႴシッႯ"/>
        <family val="3"/>
      </rPr>
      <t>連雲港新東方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</si>
  <si>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3</t>
    </r>
    <r>
      <rPr>
        <sz val="8"/>
        <rFont val="ＭＳ �ႴシッႯ"/>
        <family val="3"/>
      </rPr>
      <t>期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</si>
  <si>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4</t>
    </r>
    <r>
      <rPr>
        <sz val="8"/>
        <rFont val="ＭＳ �ႴシッႯ"/>
        <family val="3"/>
      </rPr>
      <t>期</t>
    </r>
  </si>
  <si>
    <t>(火)</t>
  </si>
  <si>
    <t>(金) QQCT</t>
  </si>
  <si>
    <t>QQCTU</t>
  </si>
  <si>
    <t xml:space="preserve">QIANWAN CONTAINER TERMINAL NO.4 </t>
  </si>
  <si>
    <t>SUBJECT TO CHANGE WITH OR WITHOUT NOTICE</t>
  </si>
  <si>
    <t>(月) QQCTU</t>
  </si>
  <si>
    <t>(LQKS1)</t>
  </si>
  <si>
    <t>(QKSY1)</t>
  </si>
  <si>
    <t>(QA2)</t>
  </si>
  <si>
    <t>SINOTRANS NAGOYA</t>
  </si>
  <si>
    <t>LQKS1</t>
  </si>
  <si>
    <r>
      <t>QA2/</t>
    </r>
    <r>
      <rPr>
        <sz val="8"/>
        <color indexed="10"/>
        <rFont val="Arial"/>
        <family val="2"/>
      </rPr>
      <t>QKSY1</t>
    </r>
  </si>
  <si>
    <t>(金-金)</t>
  </si>
  <si>
    <t>OPTIMA</t>
  </si>
  <si>
    <t>JRS CANIS</t>
  </si>
  <si>
    <t xml:space="preserve">            </t>
  </si>
  <si>
    <t xml:space="preserve">   SINOTRANS CONTAINER LINES</t>
  </si>
  <si>
    <t xml:space="preserve">                         SHIPPING SCHEDULE</t>
  </si>
  <si>
    <t>WEBSITE URL:</t>
  </si>
  <si>
    <t>COSCO SVC</t>
  </si>
  <si>
    <t>(LQKS1)</t>
  </si>
  <si>
    <t>(EB/WB)</t>
  </si>
  <si>
    <t>-</t>
  </si>
  <si>
    <t>SNL SVC</t>
  </si>
  <si>
    <t>(QKSY1)</t>
  </si>
  <si>
    <t>SITC SVC</t>
  </si>
  <si>
    <t>(QA2)</t>
  </si>
  <si>
    <t>(EB/WB)</t>
  </si>
  <si>
    <t>-</t>
  </si>
  <si>
    <t>OPTIMA</t>
  </si>
  <si>
    <t>(LQKS1)</t>
  </si>
  <si>
    <t>SINOTRANS NAGOYA</t>
  </si>
  <si>
    <t>(QKSY1)</t>
  </si>
  <si>
    <t>JRS CANIS</t>
  </si>
  <si>
    <t>(QA2)</t>
  </si>
  <si>
    <t>OPTIMA</t>
  </si>
  <si>
    <t>(LQKS1)</t>
  </si>
  <si>
    <t>SINOTRANS NAGOYA</t>
  </si>
  <si>
    <t>CANCELED</t>
  </si>
  <si>
    <r>
      <t xml:space="preserve">10/12-12
</t>
    </r>
    <r>
      <rPr>
        <sz val="8"/>
        <color indexed="10"/>
        <rFont val="ＭＳ Ｐゴシック"/>
        <family val="3"/>
      </rPr>
      <t>香椎パークポート</t>
    </r>
  </si>
  <si>
    <t xml:space="preserve">     +A1:O33       </t>
  </si>
  <si>
    <t>(CJV)</t>
  </si>
  <si>
    <r>
      <t>JAPAN(</t>
    </r>
    <r>
      <rPr>
        <b/>
        <sz val="9"/>
        <rFont val="ＭＳ Ｐゴシック"/>
        <family val="3"/>
      </rPr>
      <t>大阪・神戸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～</t>
    </r>
    <r>
      <rPr>
        <b/>
        <sz val="9"/>
        <rFont val="Arial"/>
        <family val="2"/>
      </rPr>
      <t xml:space="preserve"> SHANGHAI - XIAMEN - HOCHIMINH </t>
    </r>
    <r>
      <rPr>
        <b/>
        <sz val="9"/>
        <rFont val="ＭＳ Ｐゴシック"/>
        <family val="3"/>
      </rPr>
      <t>サービス</t>
    </r>
  </si>
  <si>
    <t>(SNL)</t>
  </si>
  <si>
    <t>(SKS7)</t>
  </si>
  <si>
    <t>(NA1)</t>
  </si>
  <si>
    <t>(SKS2)</t>
  </si>
  <si>
    <t>(SKY1)</t>
  </si>
  <si>
    <t>(LQNG1)</t>
  </si>
  <si>
    <t>(LQKT1)</t>
  </si>
  <si>
    <t>SINOTRANS KAOHSIUNG</t>
  </si>
  <si>
    <t>(LQKS1)</t>
  </si>
  <si>
    <t>(QKSY1)</t>
  </si>
  <si>
    <t>(QA2)</t>
  </si>
  <si>
    <t>(SKT5)</t>
  </si>
  <si>
    <t>(SNG7)</t>
  </si>
  <si>
    <t>(NKT1)</t>
  </si>
  <si>
    <t>(NJW2)</t>
  </si>
  <si>
    <t>(SKT4)</t>
  </si>
  <si>
    <t>(SNG5)</t>
  </si>
  <si>
    <t>(NCKT1)</t>
  </si>
  <si>
    <t>(NCKT2)</t>
  </si>
  <si>
    <t>(NCKS1)</t>
  </si>
  <si>
    <t>(NCKS2)</t>
  </si>
  <si>
    <t>(NCKS3)</t>
  </si>
  <si>
    <t>(NCKY1)</t>
  </si>
  <si>
    <t>-</t>
  </si>
  <si>
    <t>SINOTRANS BEIJING</t>
  </si>
  <si>
    <t>SITC MOJI</t>
  </si>
  <si>
    <t>GREEN HORIZON</t>
  </si>
  <si>
    <t>EPONYMA</t>
  </si>
  <si>
    <t>HANSA STEINBURG</t>
  </si>
  <si>
    <t>SINOTRANS BANGKOK</t>
  </si>
  <si>
    <t>AS SERENA</t>
  </si>
  <si>
    <t>SINOTRANS KEELUNG</t>
  </si>
  <si>
    <t>(NCKS2)</t>
  </si>
  <si>
    <t>(SKT2)</t>
  </si>
  <si>
    <t>(SKT7)</t>
  </si>
  <si>
    <t>WES SINA</t>
  </si>
  <si>
    <t>CONTESSA</t>
  </si>
  <si>
    <t>SINOTRANS SHANGHAI</t>
  </si>
  <si>
    <t>SINOTRANS OSAKA</t>
  </si>
  <si>
    <t>SINOTRANS DALIAN</t>
  </si>
  <si>
    <t>SIRI BHUM</t>
  </si>
  <si>
    <t>SITC OSAKA</t>
  </si>
  <si>
    <t>(NJ1)</t>
  </si>
  <si>
    <r>
      <t>JAPAN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NANJING (</t>
    </r>
    <r>
      <rPr>
        <b/>
        <sz val="9"/>
        <rFont val="ＭＳ Ｐゴシック"/>
        <family val="3"/>
      </rPr>
      <t>南京</t>
    </r>
    <r>
      <rPr>
        <b/>
        <sz val="9"/>
        <rFont val="Arial"/>
        <family val="2"/>
      </rPr>
      <t>) - ZHANGJIAGANG (</t>
    </r>
    <r>
      <rPr>
        <b/>
        <sz val="9"/>
        <rFont val="ＭＳ Ｐゴシック"/>
        <family val="3"/>
      </rPr>
      <t>張家港</t>
    </r>
    <r>
      <rPr>
        <b/>
        <sz val="9"/>
        <rFont val="Arial"/>
        <family val="2"/>
      </rPr>
      <t>) - NANTONG (</t>
    </r>
    <r>
      <rPr>
        <b/>
        <sz val="9"/>
        <rFont val="ＭＳ Ｐゴシック"/>
        <family val="3"/>
      </rPr>
      <t>南通</t>
    </r>
    <r>
      <rPr>
        <b/>
        <sz val="9"/>
        <rFont val="Arial"/>
        <family val="2"/>
      </rPr>
      <t>)</t>
    </r>
  </si>
  <si>
    <t>COSCO KIKU</t>
  </si>
  <si>
    <t>HAI FENG HAI KOU</t>
  </si>
  <si>
    <t>SITC SHENGDE</t>
  </si>
  <si>
    <t>SINOTRANS QINGDAO</t>
  </si>
  <si>
    <t>HONG AN</t>
  </si>
  <si>
    <t>HONG AN</t>
  </si>
  <si>
    <t>SNL NANJING</t>
  </si>
  <si>
    <t>SITC YOKKAICHI</t>
  </si>
  <si>
    <t>SITC NAGOYA</t>
  </si>
  <si>
    <t>HAI LIAN SHENG</t>
  </si>
  <si>
    <t>SINOTRANS HONG KONG</t>
  </si>
  <si>
    <t>2409N/2410S</t>
  </si>
  <si>
    <t>INVICTA</t>
  </si>
  <si>
    <t>2409E/2409W</t>
  </si>
  <si>
    <t>SITC TIANJIN</t>
  </si>
  <si>
    <t>SITC TIANJIN</t>
  </si>
  <si>
    <t>2417E/W</t>
  </si>
  <si>
    <t>IBN AL ABBAR</t>
  </si>
  <si>
    <t>5/02-03</t>
  </si>
  <si>
    <t>DONG HAI</t>
  </si>
  <si>
    <t>SITC QINZHOU</t>
  </si>
  <si>
    <t>2410E/2410W</t>
  </si>
  <si>
    <t>5/01-01</t>
  </si>
  <si>
    <t>4/29-30</t>
  </si>
  <si>
    <t>5/07-08</t>
  </si>
  <si>
    <t>5/03-03</t>
  </si>
  <si>
    <t>5/09-10</t>
  </si>
  <si>
    <t>2410S</t>
  </si>
  <si>
    <t>2417E/W</t>
  </si>
  <si>
    <t>2408S</t>
  </si>
  <si>
    <t>2418E/W</t>
  </si>
  <si>
    <t>4/29-29</t>
  </si>
  <si>
    <t>120E/W</t>
  </si>
  <si>
    <t>4/30-5/01</t>
  </si>
  <si>
    <t>5/01-01</t>
  </si>
  <si>
    <t>SITC SHANGDONG</t>
  </si>
  <si>
    <t>5/03-03</t>
  </si>
  <si>
    <t>5/04-04</t>
  </si>
  <si>
    <t>5/04-05</t>
  </si>
  <si>
    <t>4/30-30</t>
  </si>
  <si>
    <t>5/01-02</t>
  </si>
  <si>
    <t>5/02-03</t>
  </si>
  <si>
    <t>2418E/W</t>
  </si>
  <si>
    <r>
      <t xml:space="preserve">5/05-06
</t>
    </r>
    <r>
      <rPr>
        <b/>
        <sz val="9"/>
        <color indexed="8"/>
        <rFont val="ＭＳ Ｐゴシック"/>
        <family val="3"/>
      </rPr>
      <t>青海公共</t>
    </r>
  </si>
  <si>
    <t>5/05-05</t>
  </si>
  <si>
    <t>5/05-06</t>
  </si>
  <si>
    <t>2414N/2417S</t>
  </si>
  <si>
    <r>
      <t xml:space="preserve">4/29-30
</t>
    </r>
    <r>
      <rPr>
        <sz val="8.5"/>
        <rFont val="ＭＳ Ｐゴシック"/>
        <family val="3"/>
      </rPr>
      <t>夢州</t>
    </r>
  </si>
  <si>
    <r>
      <t xml:space="preserve">4/30-30
</t>
    </r>
    <r>
      <rPr>
        <sz val="8.5"/>
        <rFont val="ＭＳ Ｐゴシック"/>
        <family val="3"/>
      </rPr>
      <t>住友倉庫</t>
    </r>
    <r>
      <rPr>
        <sz val="8.5"/>
        <rFont val="Arial"/>
        <family val="2"/>
      </rPr>
      <t>PC15-17</t>
    </r>
  </si>
  <si>
    <t>358E/W</t>
  </si>
  <si>
    <t>4/29-29</t>
  </si>
  <si>
    <r>
      <t xml:space="preserve">5/01-02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</t>
    </r>
    <r>
      <rPr>
        <sz val="8.5"/>
        <rFont val="ＭＳ Ｐゴシック"/>
        <family val="3"/>
      </rPr>
      <t>夢洲ターミナル</t>
    </r>
    <r>
      <rPr>
        <sz val="8.5"/>
        <rFont val="Arial"/>
        <family val="2"/>
      </rPr>
      <t>(DICT)</t>
    </r>
  </si>
  <si>
    <t xml:space="preserve">4/30-5/01 </t>
  </si>
  <si>
    <t xml:space="preserve">5/01-01   </t>
  </si>
  <si>
    <t>ASIATIC QUEST</t>
  </si>
  <si>
    <t>2414E/2414W</t>
  </si>
  <si>
    <t>5/08-08</t>
  </si>
  <si>
    <t>5/07-07</t>
  </si>
  <si>
    <t>5/06-07</t>
  </si>
  <si>
    <t>5/14-15</t>
  </si>
  <si>
    <t>5/09-09</t>
  </si>
  <si>
    <t>5/10-10</t>
  </si>
  <si>
    <t>5/16-17</t>
  </si>
  <si>
    <t>2409E/W</t>
  </si>
  <si>
    <t>5/02-02</t>
  </si>
  <si>
    <t>181E/W</t>
  </si>
  <si>
    <t>2419E/W</t>
  </si>
  <si>
    <t>4/29-30        NUCT</t>
  </si>
  <si>
    <t>2415E/2416W</t>
  </si>
  <si>
    <r>
      <t xml:space="preserve"> 5/01-01               </t>
    </r>
    <r>
      <rPr>
        <b/>
        <sz val="8"/>
        <rFont val="ＭＳ Ｐゴシック"/>
        <family val="3"/>
      </rPr>
      <t>南本牧</t>
    </r>
  </si>
  <si>
    <r>
      <t xml:space="preserve">4/30-5/01
</t>
    </r>
    <r>
      <rPr>
        <b/>
        <sz val="8"/>
        <rFont val="ＭＳ Ｐゴシック"/>
        <family val="3"/>
      </rPr>
      <t>品川公共</t>
    </r>
  </si>
  <si>
    <t>SITC LIAONING</t>
  </si>
  <si>
    <t>340E/W</t>
  </si>
  <si>
    <t>5/06-06</t>
  </si>
  <si>
    <t>5/06-07</t>
  </si>
  <si>
    <t>5/07-08</t>
  </si>
  <si>
    <t>5/08-08</t>
  </si>
  <si>
    <t>121E/W</t>
  </si>
  <si>
    <t>SITC SHANGDE</t>
  </si>
  <si>
    <t>5/10-10</t>
  </si>
  <si>
    <t>5/11-11</t>
  </si>
  <si>
    <t>5/11-12</t>
  </si>
  <si>
    <t>5/07-07</t>
  </si>
  <si>
    <t>5/08-09</t>
  </si>
  <si>
    <t>2419E/W</t>
  </si>
  <si>
    <t>5/09-10</t>
  </si>
  <si>
    <r>
      <t xml:space="preserve">5/12-13
</t>
    </r>
    <r>
      <rPr>
        <b/>
        <sz val="9"/>
        <color indexed="8"/>
        <rFont val="ＭＳ Ｐゴシック"/>
        <family val="3"/>
      </rPr>
      <t>青海公共</t>
    </r>
  </si>
  <si>
    <t>5/12-12</t>
  </si>
  <si>
    <t>5/12-13</t>
  </si>
  <si>
    <t>2410N/2411S</t>
  </si>
  <si>
    <r>
      <t xml:space="preserve">5/06-07
</t>
    </r>
    <r>
      <rPr>
        <b/>
        <sz val="8.5"/>
        <rFont val="ＭＳ Ｐゴシック"/>
        <family val="3"/>
      </rPr>
      <t>辰巳商会</t>
    </r>
    <r>
      <rPr>
        <b/>
        <sz val="8.5"/>
        <rFont val="Arial"/>
        <family val="2"/>
      </rPr>
      <t>C-1</t>
    </r>
  </si>
  <si>
    <r>
      <t xml:space="preserve">5/07-07
</t>
    </r>
    <r>
      <rPr>
        <b/>
        <sz val="8.5"/>
        <rFont val="ＭＳ Ｐゴシック"/>
        <family val="3"/>
      </rPr>
      <t>日新</t>
    </r>
    <r>
      <rPr>
        <b/>
        <sz val="8.5"/>
        <rFont val="Arial"/>
        <family val="2"/>
      </rPr>
      <t xml:space="preserve"> PC-13</t>
    </r>
  </si>
  <si>
    <r>
      <t xml:space="preserve">5/02-02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PC-13</t>
    </r>
  </si>
  <si>
    <t>359E/W</t>
  </si>
  <si>
    <t>5/06-06</t>
  </si>
  <si>
    <t>SITC OSAKA</t>
  </si>
  <si>
    <r>
      <t xml:space="preserve">5/08-09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</t>
    </r>
    <r>
      <rPr>
        <sz val="8.5"/>
        <rFont val="ＭＳ Ｐゴシック"/>
        <family val="3"/>
      </rPr>
      <t>夢洲ターミナル</t>
    </r>
    <r>
      <rPr>
        <sz val="8.5"/>
        <rFont val="Arial"/>
        <family val="2"/>
      </rPr>
      <t>(DICT)</t>
    </r>
  </si>
  <si>
    <r>
      <t xml:space="preserve">5/09-09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PC-13</t>
    </r>
  </si>
  <si>
    <t>5/10-10
5/09AM CUT</t>
  </si>
  <si>
    <t>2420E/W</t>
  </si>
  <si>
    <t xml:space="preserve">5/07-08 </t>
  </si>
  <si>
    <t xml:space="preserve">5/08-08   </t>
  </si>
  <si>
    <t>2410N/2411S</t>
  </si>
  <si>
    <r>
      <t xml:space="preserve">5/06-07
</t>
    </r>
    <r>
      <rPr>
        <b/>
        <sz val="9"/>
        <rFont val="ＭＳ Ｐゴシック"/>
        <family val="3"/>
      </rPr>
      <t>辰巳商会</t>
    </r>
    <r>
      <rPr>
        <b/>
        <sz val="9"/>
        <rFont val="Arial"/>
        <family val="2"/>
      </rPr>
      <t>C-1</t>
    </r>
  </si>
  <si>
    <r>
      <t xml:space="preserve">5/07-07
</t>
    </r>
    <r>
      <rPr>
        <b/>
        <sz val="9"/>
        <rFont val="ＭＳ Ｐゴシック"/>
        <family val="3"/>
      </rPr>
      <t>日新</t>
    </r>
    <r>
      <rPr>
        <b/>
        <sz val="9"/>
        <rFont val="Arial"/>
        <family val="2"/>
      </rPr>
      <t>P-13</t>
    </r>
  </si>
  <si>
    <t>2411E/2411W</t>
  </si>
  <si>
    <t>5/14-14</t>
  </si>
  <si>
    <t>5/13-14</t>
  </si>
  <si>
    <t>2427E/2428W</t>
  </si>
  <si>
    <t>033E/W</t>
  </si>
  <si>
    <r>
      <t xml:space="preserve">5/07-08
</t>
    </r>
    <r>
      <rPr>
        <sz val="8"/>
        <rFont val="ＭＳ Ｐゴシック"/>
        <family val="3"/>
      </rPr>
      <t>青海公共</t>
    </r>
  </si>
  <si>
    <r>
      <t xml:space="preserve">5/08-08
</t>
    </r>
    <r>
      <rPr>
        <sz val="8"/>
        <rFont val="ＭＳ Ｐゴシック"/>
        <family val="3"/>
      </rPr>
      <t>本牧</t>
    </r>
    <r>
      <rPr>
        <sz val="8"/>
        <rFont val="Arial"/>
        <family val="2"/>
      </rPr>
      <t>BC</t>
    </r>
  </si>
  <si>
    <t>5/06-07        NUCT</t>
  </si>
  <si>
    <t>136E/W</t>
  </si>
  <si>
    <t>2413N</t>
  </si>
  <si>
    <r>
      <t xml:space="preserve">5/06-06
</t>
    </r>
    <r>
      <rPr>
        <b/>
        <sz val="9"/>
        <rFont val="ＭＳ Ｐゴシック"/>
        <family val="3"/>
      </rPr>
      <t>南港</t>
    </r>
    <r>
      <rPr>
        <b/>
        <sz val="9"/>
        <rFont val="Arial"/>
        <family val="2"/>
      </rPr>
      <t xml:space="preserve">C-1  </t>
    </r>
  </si>
  <si>
    <r>
      <t xml:space="preserve">5/06-07
</t>
    </r>
    <r>
      <rPr>
        <sz val="9"/>
        <color indexed="8"/>
        <rFont val="ＭＳ Ｐゴシック"/>
        <family val="3"/>
      </rPr>
      <t>南港</t>
    </r>
    <r>
      <rPr>
        <sz val="9"/>
        <color indexed="8"/>
        <rFont val="Arial"/>
        <family val="2"/>
      </rPr>
      <t>C-2/3/4</t>
    </r>
  </si>
  <si>
    <r>
      <t xml:space="preserve">5/07-07
</t>
    </r>
    <r>
      <rPr>
        <sz val="9"/>
        <color indexed="8"/>
        <rFont val="ＭＳ Ｐゴシック"/>
        <family val="3"/>
      </rPr>
      <t>六甲</t>
    </r>
    <r>
      <rPr>
        <sz val="9"/>
        <color indexed="8"/>
        <rFont val="Arial"/>
        <family val="2"/>
      </rPr>
      <t>C-4.5</t>
    </r>
  </si>
  <si>
    <t>5/09-09</t>
  </si>
  <si>
    <t>258E/W</t>
  </si>
  <si>
    <t>5/10-11</t>
  </si>
  <si>
    <r>
      <t xml:space="preserve">5/07-07
</t>
    </r>
    <r>
      <rPr>
        <sz val="8.5"/>
        <color indexed="8"/>
        <rFont val="ＭＳ Ｐゴシック"/>
        <family val="3"/>
      </rPr>
      <t>夢洲</t>
    </r>
  </si>
  <si>
    <r>
      <t xml:space="preserve">5/06-07
 </t>
    </r>
    <r>
      <rPr>
        <b/>
        <sz val="8.5"/>
        <color indexed="8"/>
        <rFont val="ＭＳ Ｐゴシック"/>
        <family val="3"/>
      </rPr>
      <t>南港</t>
    </r>
    <r>
      <rPr>
        <b/>
        <sz val="8.5"/>
        <color indexed="8"/>
        <rFont val="Arial"/>
        <family val="2"/>
      </rPr>
      <t>C-1</t>
    </r>
  </si>
  <si>
    <t>120E/W</t>
  </si>
  <si>
    <r>
      <t>5/07-08</t>
    </r>
    <r>
      <rPr>
        <sz val="8.5"/>
        <color indexed="8"/>
        <rFont val="ＭＳ Ｐゴシック"/>
        <family val="3"/>
      </rPr>
      <t>　</t>
    </r>
    <r>
      <rPr>
        <sz val="8.5"/>
        <color indexed="8"/>
        <rFont val="Arial"/>
        <family val="2"/>
      </rPr>
      <t xml:space="preserve">            </t>
    </r>
    <r>
      <rPr>
        <sz val="8.5"/>
        <color indexed="8"/>
        <rFont val="ＭＳ Ｐゴシック"/>
        <family val="3"/>
      </rPr>
      <t>上組</t>
    </r>
    <r>
      <rPr>
        <sz val="8.5"/>
        <color indexed="8"/>
        <rFont val="Arial"/>
        <family val="2"/>
      </rPr>
      <t>PC-18</t>
    </r>
  </si>
  <si>
    <t>CY OPEN</t>
  </si>
  <si>
    <t>CY CUT</t>
  </si>
  <si>
    <r>
      <rPr>
        <sz val="9"/>
        <rFont val="ＤＦＰ特太ゴシック体"/>
        <family val="3"/>
      </rPr>
      <t>大阪</t>
    </r>
  </si>
  <si>
    <r>
      <rPr>
        <sz val="9"/>
        <rFont val="ＤＦＰ特太ゴシック体"/>
        <family val="3"/>
      </rPr>
      <t>神戸</t>
    </r>
  </si>
  <si>
    <r>
      <rPr>
        <sz val="9"/>
        <rFont val="ＤＦＰ特太ゴシック体"/>
        <family val="3"/>
      </rPr>
      <t>名古屋</t>
    </r>
  </si>
  <si>
    <r>
      <rPr>
        <sz val="9"/>
        <rFont val="ＤＦＰ特太ゴシック体"/>
        <family val="3"/>
      </rPr>
      <t>横浜</t>
    </r>
  </si>
  <si>
    <r>
      <rPr>
        <sz val="9"/>
        <rFont val="ＤＦＰ特太ゴシック体"/>
        <family val="3"/>
      </rPr>
      <t>東京</t>
    </r>
  </si>
  <si>
    <t>CFS CUT</t>
  </si>
  <si>
    <t>5/13-14</t>
  </si>
  <si>
    <r>
      <t xml:space="preserve">5/14-15
</t>
    </r>
    <r>
      <rPr>
        <b/>
        <sz val="8"/>
        <rFont val="ＭＳ Ｐゴシック"/>
        <family val="3"/>
      </rPr>
      <t>品川公共</t>
    </r>
  </si>
  <si>
    <r>
      <t xml:space="preserve"> 5/15-15               </t>
    </r>
    <r>
      <rPr>
        <b/>
        <sz val="8"/>
        <rFont val="ＭＳ Ｐゴシック"/>
        <family val="3"/>
      </rPr>
      <t>南本牧</t>
    </r>
  </si>
  <si>
    <t>CY OPEN</t>
  </si>
  <si>
    <t>CY CUT</t>
  </si>
  <si>
    <t>2410E/W</t>
  </si>
  <si>
    <t>SITC VSL</t>
  </si>
  <si>
    <r>
      <t xml:space="preserve">5/13-13
</t>
    </r>
    <r>
      <rPr>
        <b/>
        <sz val="9"/>
        <rFont val="ＭＳ Ｐゴシック"/>
        <family val="3"/>
      </rPr>
      <t>南港</t>
    </r>
    <r>
      <rPr>
        <b/>
        <sz val="9"/>
        <rFont val="Arial"/>
        <family val="2"/>
      </rPr>
      <t xml:space="preserve">C-1  </t>
    </r>
  </si>
  <si>
    <t>137E/W</t>
  </si>
  <si>
    <r>
      <t xml:space="preserve">5/13-13
</t>
    </r>
    <r>
      <rPr>
        <sz val="9"/>
        <rFont val="ＭＳ Ｐゴシック"/>
        <family val="3"/>
      </rPr>
      <t>南港</t>
    </r>
    <r>
      <rPr>
        <sz val="9"/>
        <rFont val="Arial"/>
        <family val="2"/>
      </rPr>
      <t>C-8</t>
    </r>
  </si>
  <si>
    <r>
      <t xml:space="preserve">5/14-14
</t>
    </r>
    <r>
      <rPr>
        <sz val="9"/>
        <color indexed="8"/>
        <rFont val="ＭＳ Ｐゴシック"/>
        <family val="3"/>
      </rPr>
      <t>太刀浦</t>
    </r>
    <r>
      <rPr>
        <sz val="9"/>
        <color indexed="8"/>
        <rFont val="Arial"/>
        <family val="2"/>
      </rPr>
      <t>No2</t>
    </r>
  </si>
  <si>
    <r>
      <t xml:space="preserve">5/14-14
</t>
    </r>
    <r>
      <rPr>
        <sz val="9"/>
        <color indexed="8"/>
        <rFont val="ＭＳ Ｐゴシック"/>
        <family val="3"/>
      </rPr>
      <t>アイランドシティ</t>
    </r>
  </si>
  <si>
    <r>
      <t xml:space="preserve">5/13-14
</t>
    </r>
    <r>
      <rPr>
        <sz val="9"/>
        <color indexed="8"/>
        <rFont val="ＭＳ Ｐゴシック"/>
        <family val="3"/>
      </rPr>
      <t>南港</t>
    </r>
    <r>
      <rPr>
        <sz val="9"/>
        <color indexed="8"/>
        <rFont val="Arial"/>
        <family val="2"/>
      </rPr>
      <t>C-2/3/4</t>
    </r>
  </si>
  <si>
    <r>
      <t xml:space="preserve">5/14-14
</t>
    </r>
    <r>
      <rPr>
        <sz val="9"/>
        <color indexed="8"/>
        <rFont val="ＭＳ Ｐゴシック"/>
        <family val="3"/>
      </rPr>
      <t>六甲</t>
    </r>
    <r>
      <rPr>
        <sz val="9"/>
        <color indexed="8"/>
        <rFont val="Arial"/>
        <family val="2"/>
      </rPr>
      <t>C-4.5</t>
    </r>
  </si>
  <si>
    <r>
      <rPr>
        <sz val="8"/>
        <rFont val="ＭＳ Ｐゴシック"/>
        <family val="3"/>
      </rPr>
      <t>大阪</t>
    </r>
  </si>
  <si>
    <r>
      <rPr>
        <sz val="8"/>
        <rFont val="ＭＳ Ｐゴシック"/>
        <family val="3"/>
      </rPr>
      <t>神戸</t>
    </r>
  </si>
  <si>
    <r>
      <rPr>
        <sz val="8"/>
        <rFont val="ＭＳ Ｐゴシック"/>
        <family val="3"/>
      </rPr>
      <t>門司</t>
    </r>
  </si>
  <si>
    <r>
      <rPr>
        <sz val="8"/>
        <rFont val="ＭＳ Ｐゴシック"/>
        <family val="3"/>
      </rPr>
      <t>博多</t>
    </r>
  </si>
  <si>
    <t>341E/W</t>
  </si>
  <si>
    <t>5/13-13</t>
  </si>
  <si>
    <t>5/14-15
CY CUT 5/07AM</t>
  </si>
  <si>
    <t>122E/W</t>
  </si>
  <si>
    <t>5/14-15</t>
  </si>
  <si>
    <t>5/15-15</t>
  </si>
  <si>
    <t>5/13-13</t>
  </si>
  <si>
    <t xml:space="preserve">5/14-15 </t>
  </si>
  <si>
    <t xml:space="preserve">5/15-15   </t>
  </si>
  <si>
    <r>
      <rPr>
        <sz val="8"/>
        <rFont val="ＭＳ Ｐゴシック"/>
        <family val="3"/>
      </rPr>
      <t>東京</t>
    </r>
  </si>
  <si>
    <r>
      <rPr>
        <sz val="8"/>
        <rFont val="ＭＳ Ｐゴシック"/>
        <family val="3"/>
      </rPr>
      <t>横浜</t>
    </r>
  </si>
  <si>
    <r>
      <rPr>
        <sz val="8"/>
        <rFont val="ＭＳ Ｐゴシック"/>
        <family val="3"/>
      </rPr>
      <t>名古屋</t>
    </r>
  </si>
  <si>
    <r>
      <rPr>
        <sz val="8"/>
        <rFont val="ＤＦＰ特太ゴシック体"/>
        <family val="3"/>
      </rPr>
      <t>大阪</t>
    </r>
  </si>
  <si>
    <r>
      <rPr>
        <sz val="8"/>
        <rFont val="ＤＦＰ特太ゴシック体"/>
        <family val="3"/>
      </rPr>
      <t>神戸</t>
    </r>
  </si>
  <si>
    <r>
      <rPr>
        <sz val="8"/>
        <rFont val="ＤＦＰ特太ゴシック体"/>
        <family val="3"/>
      </rPr>
      <t>博多</t>
    </r>
  </si>
  <si>
    <r>
      <rPr>
        <sz val="8"/>
        <rFont val="ＤＦＰ特太ゴシック体"/>
        <family val="3"/>
      </rPr>
      <t>門司</t>
    </r>
  </si>
  <si>
    <r>
      <t xml:space="preserve">5/14-14
 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C-1</t>
    </r>
  </si>
  <si>
    <r>
      <t xml:space="preserve">5/13-14
</t>
    </r>
    <r>
      <rPr>
        <sz val="8.5"/>
        <rFont val="ＭＳ Ｐゴシック"/>
        <family val="3"/>
      </rPr>
      <t>夢洲</t>
    </r>
  </si>
  <si>
    <t>2421E/W</t>
  </si>
  <si>
    <t xml:space="preserve">5/13-14
</t>
  </si>
  <si>
    <t xml:space="preserve">5/14-14
</t>
  </si>
  <si>
    <t>4/24</t>
  </si>
  <si>
    <t>5/13</t>
  </si>
  <si>
    <t>5/02</t>
  </si>
  <si>
    <t>4/22</t>
  </si>
  <si>
    <t>4/30</t>
  </si>
  <si>
    <t>4/19</t>
  </si>
  <si>
    <t>4/26</t>
  </si>
  <si>
    <t>5/02</t>
  </si>
  <si>
    <t>5/01</t>
  </si>
  <si>
    <t>5/07</t>
  </si>
  <si>
    <t>5/13</t>
  </si>
  <si>
    <t>5/14</t>
  </si>
  <si>
    <t>5/07</t>
  </si>
  <si>
    <t>5/10</t>
  </si>
  <si>
    <t>4/22</t>
  </si>
  <si>
    <t>4/30</t>
  </si>
  <si>
    <t>5/01-01</t>
  </si>
  <si>
    <t>4/23</t>
  </si>
  <si>
    <t>5/1</t>
  </si>
  <si>
    <t>5/02-02</t>
  </si>
  <si>
    <t>5/7</t>
  </si>
  <si>
    <t>5/08-08</t>
  </si>
  <si>
    <t>5/8</t>
  </si>
  <si>
    <t>5/09-09</t>
  </si>
  <si>
    <t>5/14</t>
  </si>
  <si>
    <t>5/15-15</t>
  </si>
  <si>
    <t>4/20</t>
  </si>
  <si>
    <t>4/26</t>
  </si>
  <si>
    <t>4/27</t>
  </si>
  <si>
    <t>5/2</t>
  </si>
  <si>
    <t>5/1</t>
  </si>
  <si>
    <t>5/9</t>
  </si>
  <si>
    <t>5/7</t>
  </si>
  <si>
    <t>5/14AM</t>
  </si>
  <si>
    <t>SITC MINGDE</t>
  </si>
  <si>
    <t>CONSIGNIA</t>
  </si>
  <si>
    <t>034E/W</t>
  </si>
  <si>
    <t>QING YUN HE</t>
  </si>
  <si>
    <t>645E/W</t>
  </si>
  <si>
    <t>646E/W</t>
  </si>
  <si>
    <t>5/08</t>
  </si>
  <si>
    <t>5/01</t>
  </si>
  <si>
    <t>5/09</t>
  </si>
  <si>
    <t>4/25</t>
  </si>
  <si>
    <t>VOYAGE CANCELLED</t>
  </si>
  <si>
    <t>VOYAGE CANCELLED</t>
  </si>
  <si>
    <t>未定</t>
  </si>
  <si>
    <t>4/30</t>
  </si>
  <si>
    <t>2409N</t>
  </si>
  <si>
    <t>4/23</t>
  </si>
  <si>
    <t>4/25</t>
  </si>
  <si>
    <t>5/2</t>
  </si>
  <si>
    <t>未定</t>
  </si>
  <si>
    <t>5/7</t>
  </si>
  <si>
    <t>5/8</t>
  </si>
  <si>
    <t>5/10</t>
  </si>
  <si>
    <t>121E/W</t>
  </si>
  <si>
    <t>5/1</t>
  </si>
  <si>
    <t>4/24</t>
  </si>
  <si>
    <t>5/9</t>
  </si>
  <si>
    <t>5/15</t>
  </si>
  <si>
    <t>4/22</t>
  </si>
  <si>
    <t>5/8</t>
  </si>
  <si>
    <t>5/14-14</t>
  </si>
  <si>
    <t>5/9AM</t>
  </si>
  <si>
    <t>TIGER LIANYUNGANG</t>
  </si>
  <si>
    <t>2411N/2412S</t>
  </si>
  <si>
    <t>(SITC)</t>
  </si>
  <si>
    <t>TIGER LIANYUNGANG</t>
  </si>
  <si>
    <t>2411N/2412S</t>
  </si>
  <si>
    <r>
      <t xml:space="preserve">5/14-14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PC-13</t>
    </r>
  </si>
  <si>
    <r>
      <t xml:space="preserve">5/13-14
</t>
    </r>
    <r>
      <rPr>
        <sz val="8.5"/>
        <rFont val="ＭＳ Ｐゴシック"/>
        <family val="3"/>
      </rPr>
      <t>夢洲</t>
    </r>
  </si>
  <si>
    <t>4/2</t>
  </si>
  <si>
    <t>4/27</t>
  </si>
  <si>
    <r>
      <t xml:space="preserve">5/01-01
</t>
    </r>
    <r>
      <rPr>
        <sz val="7.5"/>
        <color indexed="8"/>
        <rFont val="ＭＳ Ｐゴシック"/>
        <family val="3"/>
      </rPr>
      <t>南港</t>
    </r>
    <r>
      <rPr>
        <sz val="7.5"/>
        <color indexed="8"/>
        <rFont val="Arial Black"/>
        <family val="2"/>
      </rPr>
      <t>C-2/4</t>
    </r>
  </si>
  <si>
    <r>
      <t xml:space="preserve">5/08-08
</t>
    </r>
    <r>
      <rPr>
        <sz val="7.5"/>
        <color indexed="8"/>
        <rFont val="ＭＳ Ｐゴシック"/>
        <family val="3"/>
      </rPr>
      <t>南港</t>
    </r>
    <r>
      <rPr>
        <sz val="7.5"/>
        <color indexed="8"/>
        <rFont val="Arial Black"/>
        <family val="2"/>
      </rPr>
      <t>C-2/4</t>
    </r>
  </si>
  <si>
    <t>4/19</t>
  </si>
  <si>
    <t>VOYAGE CANCELLED</t>
  </si>
  <si>
    <t>4/23</t>
  </si>
  <si>
    <t>CANCEL</t>
  </si>
  <si>
    <t>5/14</t>
  </si>
  <si>
    <t>4/19</t>
  </si>
  <si>
    <t>4/25</t>
  </si>
  <si>
    <t>4/26</t>
  </si>
  <si>
    <t>4/30-30</t>
  </si>
  <si>
    <t>4/24</t>
  </si>
  <si>
    <t>5/2</t>
  </si>
  <si>
    <t>5/03-03</t>
  </si>
  <si>
    <t>5/07-07</t>
  </si>
  <si>
    <t>4/27</t>
  </si>
  <si>
    <t>5/9</t>
  </si>
  <si>
    <t>5/10-10</t>
  </si>
  <si>
    <t>5/10</t>
  </si>
  <si>
    <t>5/13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</si>
</sst>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\-d"/>
    <numFmt numFmtId="183" formatCode="mmm\-yyyy"/>
    <numFmt numFmtId="184" formatCode="m/dd\-dd"/>
    <numFmt numFmtId="185" formatCode="m/d;@"/>
    <numFmt numFmtId="186" formatCode="[$-F800]dddd\,\ mmmm\ dd\,\ yyyy"/>
    <numFmt numFmtId="187" formatCode="yyyy&quot;年&quot;m&quot;月&quot;d&quot;日&quot;;@"/>
    <numFmt numFmtId="188" formatCode="[$-411]ggge&quot;年&quot;m&quot;月&quot;d&quot;日&quot;;@"/>
    <numFmt numFmtId="189" formatCode="[&lt;=999]000;[&lt;=9999]000\-00;000\-0000"/>
    <numFmt numFmtId="190" formatCode="mm/dd"/>
    <numFmt numFmtId="191" formatCode="m/dd"/>
    <numFmt numFmtId="192" formatCode="0_);[Red]\(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&quot;?&quot;#,##0;[Red]&quot;?&quot;\-#,##0"/>
    <numFmt numFmtId="197" formatCode="&quot;?&quot;#,##0.00;[Red]&quot;?&quot;\-#,##0.00"/>
    <numFmt numFmtId="198" formatCode="000&quot;E&quot;"/>
    <numFmt numFmtId="199" formatCode="000&quot;W&quot;"/>
    <numFmt numFmtId="200" formatCode="mm/dd/yy;@"/>
    <numFmt numFmtId="201" formatCode="[$-F400]h:mm:ss\ AM/PM"/>
    <numFmt numFmtId="202" formatCode="[$]ggge&quot;年&quot;m&quot;月&quot;d&quot;日&quot;;@"/>
    <numFmt numFmtId="203" formatCode="[$]gge&quot;年&quot;m&quot;月&quot;d&quot;日&quot;;@"/>
  </numFmts>
  <fonts count="150">
    <font>
      <sz val="11"/>
      <name val="ＭＳ �ႴシッႯ"/>
      <family val="3"/>
    </font>
    <font>
      <sz val="11"/>
      <name val="ＭＳ Ｐゴシック"/>
      <family val="3"/>
    </font>
    <font>
      <sz val="11"/>
      <name val="ＭＳ �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9"/>
      <name val="ＤＦＰ特太ゴシック体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�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9"/>
      <name val="Arial Black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8"/>
      <name val="Arial Black"/>
      <family val="2"/>
    </font>
    <font>
      <b/>
      <sz val="12"/>
      <name val="Arial Black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8"/>
      <name val="HG創英角ｺﾞｼｯｸUB"/>
      <family val="3"/>
    </font>
    <font>
      <b/>
      <sz val="12"/>
      <name val="HG創英角ｺﾞｼｯｸUB"/>
      <family val="3"/>
    </font>
    <font>
      <b/>
      <sz val="16"/>
      <name val="Arial Black"/>
      <family val="2"/>
    </font>
    <font>
      <sz val="9"/>
      <name val="ＭＳ Ｐゴシック"/>
      <family val="3"/>
    </font>
    <font>
      <b/>
      <sz val="14"/>
      <name val="Arial"/>
      <family val="2"/>
    </font>
    <font>
      <b/>
      <sz val="14"/>
      <name val="ＭＳ Ｐゴシック"/>
      <family val="3"/>
    </font>
    <font>
      <b/>
      <sz val="8.5"/>
      <name val="Arial"/>
      <family val="2"/>
    </font>
    <font>
      <sz val="8.5"/>
      <name val="Arial"/>
      <family val="2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.5"/>
      <name val="ＭＳ Ｐゴシック"/>
      <family val="3"/>
    </font>
    <font>
      <b/>
      <sz val="13"/>
      <name val="Arial Black"/>
      <family val="2"/>
    </font>
    <font>
      <b/>
      <sz val="10"/>
      <name val="Arial"/>
      <family val="2"/>
    </font>
    <font>
      <b/>
      <sz val="14"/>
      <name val="Arial Black"/>
      <family val="2"/>
    </font>
    <font>
      <b/>
      <sz val="21"/>
      <name val="Arial Black"/>
      <family val="2"/>
    </font>
    <font>
      <b/>
      <sz val="15"/>
      <name val="Arial Black"/>
      <family val="2"/>
    </font>
    <font>
      <sz val="7"/>
      <name val="Arial"/>
      <family val="2"/>
    </font>
    <font>
      <sz val="7"/>
      <name val="ＭＳ Ｐゴシック"/>
      <family val="3"/>
    </font>
    <font>
      <b/>
      <sz val="7"/>
      <name val="Arial"/>
      <family val="2"/>
    </font>
    <font>
      <b/>
      <sz val="7"/>
      <name val="ＭＳ Ｐゴシック"/>
      <family val="3"/>
    </font>
    <font>
      <b/>
      <sz val="17"/>
      <name val="Arial Black"/>
      <family val="2"/>
    </font>
    <font>
      <sz val="8"/>
      <color indexed="10"/>
      <name val="Arial"/>
      <family val="2"/>
    </font>
    <font>
      <sz val="8"/>
      <name val="ＭＳ �ႴシッႯ"/>
      <family val="3"/>
    </font>
    <font>
      <u val="single"/>
      <sz val="9"/>
      <color indexed="12"/>
      <name val="ＭＳ Ｐゴシック"/>
      <family val="3"/>
    </font>
    <font>
      <b/>
      <sz val="14"/>
      <color indexed="48"/>
      <name val="ＭＳ Ｐゴシック"/>
      <family val="3"/>
    </font>
    <font>
      <b/>
      <sz val="8.5"/>
      <name val="ＭＳ Ｐゴシック"/>
      <family val="3"/>
    </font>
    <font>
      <sz val="8"/>
      <name val="ＤＦＰ特太ゴシック体"/>
      <family val="3"/>
    </font>
    <font>
      <sz val="6"/>
      <name val="ＭＳ �ႴシッႯ"/>
      <family val="3"/>
    </font>
    <font>
      <sz val="8"/>
      <color indexed="10"/>
      <name val="ＭＳ Ｐゴシック"/>
      <family val="3"/>
    </font>
    <font>
      <sz val="12"/>
      <name val="Arial"/>
      <family val="2"/>
    </font>
    <font>
      <b/>
      <sz val="9"/>
      <color indexed="8"/>
      <name val="ＭＳ Ｐゴシック"/>
      <family val="3"/>
    </font>
    <font>
      <b/>
      <sz val="11"/>
      <name val="ＭＳ �ႴシッႯ"/>
      <family val="3"/>
    </font>
    <font>
      <sz val="12"/>
      <name val="宋体"/>
      <family val="0"/>
    </font>
    <font>
      <sz val="9"/>
      <color indexed="8"/>
      <name val="Arial"/>
      <family val="2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7.5"/>
      <name val="Arial Black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ＭＳ Ｐゴシック"/>
      <family val="3"/>
    </font>
    <font>
      <b/>
      <sz val="8.5"/>
      <color indexed="8"/>
      <name val="ＭＳ Ｐゴシック"/>
      <family val="3"/>
    </font>
    <font>
      <sz val="9"/>
      <name val="ＤＦＰ特太ゴシック体"/>
      <family val="3"/>
    </font>
    <font>
      <sz val="10"/>
      <name val="ＤＦＰ特太ゴシック体"/>
      <family val="3"/>
    </font>
    <font>
      <sz val="7.5"/>
      <color indexed="8"/>
      <name val="Arial Black"/>
      <family val="2"/>
    </font>
    <font>
      <sz val="7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Arial"/>
      <family val="2"/>
    </font>
    <font>
      <b/>
      <sz val="12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9"/>
      <name val="Arial"/>
      <family val="2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8"/>
      <color indexed="10"/>
      <name val="Arial"/>
      <family val="2"/>
    </font>
    <font>
      <sz val="8.5"/>
      <color indexed="10"/>
      <name val="Arial"/>
      <family val="2"/>
    </font>
    <font>
      <sz val="11"/>
      <color indexed="8"/>
      <name val="ＭＳ �ႴシッႯ"/>
      <family val="3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8"/>
      <name val="Arial Black"/>
      <family val="2"/>
    </font>
    <font>
      <sz val="9"/>
      <color indexed="8"/>
      <name val="Arial Black"/>
      <family val="2"/>
    </font>
    <font>
      <sz val="11"/>
      <color indexed="10"/>
      <name val="ＭＳ �ႴシッႯ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Arial"/>
      <family val="2"/>
    </font>
    <font>
      <b/>
      <sz val="12"/>
      <color theme="0"/>
      <name val="ＭＳ Ｐゴシック"/>
      <family val="3"/>
    </font>
    <font>
      <b/>
      <sz val="8"/>
      <color theme="0"/>
      <name val="ＭＳ Ｐゴシック"/>
      <family val="3"/>
    </font>
    <font>
      <sz val="11"/>
      <color theme="0"/>
      <name val="Arial"/>
      <family val="2"/>
    </font>
    <font>
      <b/>
      <sz val="10"/>
      <color theme="0"/>
      <name val="ＭＳ Ｐゴシック"/>
      <family val="3"/>
    </font>
    <font>
      <b/>
      <sz val="18"/>
      <color theme="0"/>
      <name val="ＭＳ Ｐゴシック"/>
      <family val="3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.5"/>
      <color rgb="FFFF0000"/>
      <name val="Arial"/>
      <family val="2"/>
    </font>
    <font>
      <sz val="11"/>
      <color theme="1"/>
      <name val="ＭＳ �ႴシッႯ"/>
      <family val="3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.5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Arial Black"/>
      <family val="2"/>
    </font>
    <font>
      <sz val="9"/>
      <color theme="1"/>
      <name val="Arial Black"/>
      <family val="2"/>
    </font>
    <font>
      <sz val="7.5"/>
      <color theme="1"/>
      <name val="Arial Black"/>
      <family val="2"/>
    </font>
    <font>
      <sz val="9"/>
      <color rgb="FFFF0000"/>
      <name val="ＭＳ Ｐゴシック"/>
      <family val="3"/>
    </font>
    <font>
      <sz val="11"/>
      <color rgb="FFFF0000"/>
      <name val="ＭＳ �ႴシッႯ"/>
      <family val="3"/>
    </font>
    <font>
      <sz val="8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7" fillId="0" borderId="0" applyNumberFormat="0" applyFill="0" applyBorder="0" applyAlignment="0" applyProtection="0"/>
    <xf numFmtId="0" fontId="108" fillId="25" borderId="1" applyNumberFormat="0" applyAlignment="0" applyProtection="0"/>
    <xf numFmtId="0" fontId="109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110" fillId="0" borderId="3" applyNumberFormat="0" applyFill="0" applyAlignment="0" applyProtection="0"/>
    <xf numFmtId="0" fontId="111" fillId="28" borderId="0" applyNumberFormat="0" applyBorder="0" applyAlignment="0" applyProtection="0"/>
    <xf numFmtId="0" fontId="112" fillId="29" borderId="4" applyNumberFormat="0" applyAlignment="0" applyProtection="0"/>
    <xf numFmtId="0" fontId="1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4" fillId="0" borderId="5" applyNumberFormat="0" applyFill="0" applyAlignment="0" applyProtection="0"/>
    <xf numFmtId="0" fontId="115" fillId="0" borderId="6" applyNumberFormat="0" applyFill="0" applyAlignment="0" applyProtection="0"/>
    <xf numFmtId="0" fontId="116" fillId="0" borderId="7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8" applyNumberFormat="0" applyFill="0" applyAlignment="0" applyProtection="0"/>
    <xf numFmtId="0" fontId="118" fillId="29" borderId="9" applyNumberFormat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20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 vertical="center"/>
      <protection/>
    </xf>
    <xf numFmtId="0" fontId="8" fillId="0" borderId="0" applyNumberFormat="0" applyFill="0" applyBorder="0" applyAlignment="0" applyProtection="0"/>
    <xf numFmtId="0" fontId="121" fillId="31" borderId="0" applyNumberFormat="0" applyBorder="0" applyAlignment="0" applyProtection="0"/>
  </cellStyleXfs>
  <cellXfs count="758"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0" xfId="43" applyAlignment="1" applyProtection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43" applyAlignment="1" applyProtection="1">
      <alignment vertical="center"/>
      <protection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Fill="1" applyAlignment="1">
      <alignment horizontal="center"/>
    </xf>
    <xf numFmtId="0" fontId="7" fillId="0" borderId="0" xfId="43" applyFill="1" applyAlignment="1" applyProtection="1">
      <alignment/>
      <protection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13" fillId="0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4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1" fillId="0" borderId="14" xfId="0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right" vertical="center"/>
    </xf>
    <xf numFmtId="0" fontId="15" fillId="32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6" fillId="0" borderId="0" xfId="43" applyFont="1" applyAlignment="1" applyProtection="1">
      <alignment vertical="center"/>
      <protection/>
    </xf>
    <xf numFmtId="0" fontId="41" fillId="0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0" fillId="0" borderId="30" xfId="0" applyFont="1" applyFill="1" applyBorder="1" applyAlignment="1">
      <alignment horizontal="center" vertical="center" wrapText="1"/>
    </xf>
    <xf numFmtId="0" fontId="122" fillId="32" borderId="0" xfId="0" applyFont="1" applyFill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18" fillId="0" borderId="14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5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20" fontId="4" fillId="0" borderId="32" xfId="0" applyNumberFormat="1" applyFont="1" applyFill="1" applyBorder="1" applyAlignment="1">
      <alignment horizontal="right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0" fillId="33" borderId="40" xfId="0" applyFont="1" applyFill="1" applyBorder="1" applyAlignment="1">
      <alignment horizontal="center" vertical="center" wrapText="1"/>
    </xf>
    <xf numFmtId="0" fontId="40" fillId="33" borderId="3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top" wrapText="1"/>
    </xf>
    <xf numFmtId="0" fontId="13" fillId="0" borderId="41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13" fillId="33" borderId="42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/>
    </xf>
    <xf numFmtId="0" fontId="13" fillId="0" borderId="43" xfId="0" applyFont="1" applyFill="1" applyBorder="1" applyAlignment="1">
      <alignment horizontal="center" vertical="center"/>
    </xf>
    <xf numFmtId="190" fontId="15" fillId="0" borderId="0" xfId="0" applyNumberFormat="1" applyFont="1" applyFill="1" applyAlignment="1">
      <alignment/>
    </xf>
    <xf numFmtId="0" fontId="123" fillId="0" borderId="0" xfId="0" applyFont="1" applyFill="1" applyAlignment="1">
      <alignment/>
    </xf>
    <xf numFmtId="0" fontId="124" fillId="0" borderId="0" xfId="0" applyFont="1" applyFill="1" applyAlignment="1">
      <alignment/>
    </xf>
    <xf numFmtId="190" fontId="125" fillId="0" borderId="0" xfId="0" applyNumberFormat="1" applyFont="1" applyFill="1" applyAlignment="1">
      <alignment/>
    </xf>
    <xf numFmtId="0" fontId="123" fillId="0" borderId="0" xfId="0" applyFont="1" applyFill="1" applyAlignment="1">
      <alignment wrapText="1"/>
    </xf>
    <xf numFmtId="0" fontId="125" fillId="0" borderId="0" xfId="0" applyFont="1" applyFill="1" applyAlignment="1">
      <alignment wrapText="1"/>
    </xf>
    <xf numFmtId="0" fontId="125" fillId="0" borderId="0" xfId="0" applyFont="1" applyFill="1" applyAlignment="1">
      <alignment/>
    </xf>
    <xf numFmtId="191" fontId="125" fillId="0" borderId="0" xfId="0" applyNumberFormat="1" applyFont="1" applyFill="1" applyAlignment="1">
      <alignment/>
    </xf>
    <xf numFmtId="0" fontId="126" fillId="0" borderId="0" xfId="0" applyFont="1" applyFill="1" applyAlignment="1">
      <alignment horizontal="center"/>
    </xf>
    <xf numFmtId="190" fontId="127" fillId="0" borderId="0" xfId="0" applyNumberFormat="1" applyFont="1" applyFill="1" applyAlignment="1">
      <alignment/>
    </xf>
    <xf numFmtId="0" fontId="127" fillId="0" borderId="0" xfId="0" applyFont="1" applyFill="1" applyAlignment="1">
      <alignment wrapText="1"/>
    </xf>
    <xf numFmtId="0" fontId="126" fillId="0" borderId="0" xfId="0" applyFont="1" applyFill="1" applyAlignment="1">
      <alignment horizontal="center" wrapText="1"/>
    </xf>
    <xf numFmtId="190" fontId="6" fillId="0" borderId="32" xfId="0" applyNumberFormat="1" applyFont="1" applyFill="1" applyBorder="1" applyAlignment="1">
      <alignment/>
    </xf>
    <xf numFmtId="190" fontId="4" fillId="0" borderId="34" xfId="0" applyNumberFormat="1" applyFont="1" applyFill="1" applyBorder="1" applyAlignment="1">
      <alignment horizontal="center" vertical="center"/>
    </xf>
    <xf numFmtId="190" fontId="4" fillId="0" borderId="30" xfId="0" applyNumberFormat="1" applyFont="1" applyFill="1" applyBorder="1" applyAlignment="1">
      <alignment horizontal="center" vertical="center"/>
    </xf>
    <xf numFmtId="190" fontId="10" fillId="0" borderId="30" xfId="0" applyNumberFormat="1" applyFont="1" applyFill="1" applyBorder="1" applyAlignment="1">
      <alignment horizontal="center" vertical="center"/>
    </xf>
    <xf numFmtId="190" fontId="4" fillId="33" borderId="39" xfId="0" applyNumberFormat="1" applyFont="1" applyFill="1" applyBorder="1" applyAlignment="1">
      <alignment horizontal="center" vertical="center"/>
    </xf>
    <xf numFmtId="0" fontId="13" fillId="0" borderId="44" xfId="0" applyNumberFormat="1" applyFont="1" applyFill="1" applyBorder="1" applyAlignment="1">
      <alignment horizontal="center" vertical="center"/>
    </xf>
    <xf numFmtId="191" fontId="13" fillId="0" borderId="44" xfId="0" applyNumberFormat="1" applyFont="1" applyFill="1" applyBorder="1" applyAlignment="1">
      <alignment horizontal="center" vertical="center"/>
    </xf>
    <xf numFmtId="191" fontId="13" fillId="33" borderId="45" xfId="0" applyNumberFormat="1" applyFont="1" applyFill="1" applyBorder="1" applyAlignment="1">
      <alignment horizontal="center" vertical="center"/>
    </xf>
    <xf numFmtId="0" fontId="13" fillId="33" borderId="46" xfId="0" applyNumberFormat="1" applyFont="1" applyFill="1" applyBorder="1" applyAlignment="1">
      <alignment horizontal="center" vertical="center" wrapText="1"/>
    </xf>
    <xf numFmtId="191" fontId="13" fillId="33" borderId="46" xfId="0" applyNumberFormat="1" applyFont="1" applyFill="1" applyBorder="1" applyAlignment="1">
      <alignment horizontal="center" vertical="center" wrapText="1" shrinkToFit="1"/>
    </xf>
    <xf numFmtId="191" fontId="13" fillId="33" borderId="44" xfId="0" applyNumberFormat="1" applyFont="1" applyFill="1" applyBorder="1" applyAlignment="1">
      <alignment horizontal="center" vertical="center" wrapText="1"/>
    </xf>
    <xf numFmtId="191" fontId="13" fillId="33" borderId="47" xfId="0" applyNumberFormat="1" applyFont="1" applyFill="1" applyBorder="1" applyAlignment="1">
      <alignment horizontal="center" vertical="center" wrapText="1"/>
    </xf>
    <xf numFmtId="191" fontId="13" fillId="33" borderId="48" xfId="0" applyNumberFormat="1" applyFont="1" applyFill="1" applyBorder="1" applyAlignment="1">
      <alignment horizontal="center" vertical="center" wrapText="1"/>
    </xf>
    <xf numFmtId="191" fontId="13" fillId="0" borderId="49" xfId="0" applyNumberFormat="1" applyFont="1" applyFill="1" applyBorder="1" applyAlignment="1">
      <alignment horizontal="center" vertical="center" wrapText="1"/>
    </xf>
    <xf numFmtId="190" fontId="18" fillId="33" borderId="30" xfId="0" applyNumberFormat="1" applyFont="1" applyFill="1" applyBorder="1" applyAlignment="1">
      <alignment horizontal="center" vertical="center"/>
    </xf>
    <xf numFmtId="191" fontId="18" fillId="0" borderId="11" xfId="0" applyNumberFormat="1" applyFont="1" applyFill="1" applyBorder="1" applyAlignment="1">
      <alignment horizontal="center" vertical="center"/>
    </xf>
    <xf numFmtId="191" fontId="18" fillId="33" borderId="36" xfId="0" applyNumberFormat="1" applyFont="1" applyFill="1" applyBorder="1" applyAlignment="1">
      <alignment horizontal="center" vertical="center" wrapText="1"/>
    </xf>
    <xf numFmtId="191" fontId="18" fillId="33" borderId="30" xfId="0" applyNumberFormat="1" applyFont="1" applyFill="1" applyBorder="1" applyAlignment="1">
      <alignment horizontal="center" vertical="center" wrapText="1"/>
    </xf>
    <xf numFmtId="191" fontId="18" fillId="33" borderId="50" xfId="0" applyNumberFormat="1" applyFont="1" applyFill="1" applyBorder="1" applyAlignment="1">
      <alignment horizontal="center" vertical="center" wrapText="1"/>
    </xf>
    <xf numFmtId="191" fontId="18" fillId="33" borderId="37" xfId="0" applyNumberFormat="1" applyFont="1" applyFill="1" applyBorder="1" applyAlignment="1">
      <alignment horizontal="center" vertical="center" wrapText="1"/>
    </xf>
    <xf numFmtId="191" fontId="18" fillId="33" borderId="11" xfId="0" applyNumberFormat="1" applyFont="1" applyFill="1" applyBorder="1" applyAlignment="1">
      <alignment horizontal="center" vertical="center" wrapText="1"/>
    </xf>
    <xf numFmtId="190" fontId="13" fillId="0" borderId="13" xfId="0" applyNumberFormat="1" applyFont="1" applyFill="1" applyBorder="1" applyAlignment="1">
      <alignment horizontal="center" vertical="center"/>
    </xf>
    <xf numFmtId="191" fontId="13" fillId="0" borderId="51" xfId="0" applyNumberFormat="1" applyFont="1" applyFill="1" applyBorder="1" applyAlignment="1">
      <alignment horizontal="center" vertical="center"/>
    </xf>
    <xf numFmtId="191" fontId="13" fillId="0" borderId="52" xfId="0" applyNumberFormat="1" applyFont="1" applyFill="1" applyBorder="1" applyAlignment="1">
      <alignment horizontal="center" vertical="center" wrapText="1"/>
    </xf>
    <xf numFmtId="191" fontId="13" fillId="0" borderId="13" xfId="0" applyNumberFormat="1" applyFont="1" applyFill="1" applyBorder="1" applyAlignment="1">
      <alignment horizontal="center" vertical="center" wrapText="1"/>
    </xf>
    <xf numFmtId="191" fontId="13" fillId="0" borderId="51" xfId="0" applyNumberFormat="1" applyFont="1" applyFill="1" applyBorder="1" applyAlignment="1">
      <alignment horizontal="center" vertical="center" wrapText="1"/>
    </xf>
    <xf numFmtId="190" fontId="22" fillId="0" borderId="0" xfId="0" applyNumberFormat="1" applyFont="1" applyFill="1" applyAlignment="1">
      <alignment horizontal="center" vertical="center"/>
    </xf>
    <xf numFmtId="190" fontId="13" fillId="0" borderId="22" xfId="0" applyNumberFormat="1" applyFont="1" applyBorder="1" applyAlignment="1">
      <alignment vertical="center"/>
    </xf>
    <xf numFmtId="190" fontId="13" fillId="0" borderId="53" xfId="0" applyNumberFormat="1" applyFont="1" applyBorder="1" applyAlignment="1">
      <alignment vertical="center"/>
    </xf>
    <xf numFmtId="190" fontId="13" fillId="0" borderId="28" xfId="0" applyNumberFormat="1" applyFont="1" applyBorder="1" applyAlignment="1">
      <alignment vertical="center"/>
    </xf>
    <xf numFmtId="0" fontId="128" fillId="34" borderId="14" xfId="0" applyFont="1" applyFill="1" applyBorder="1" applyAlignment="1">
      <alignment vertical="center"/>
    </xf>
    <xf numFmtId="0" fontId="128" fillId="34" borderId="10" xfId="0" applyFont="1" applyFill="1" applyBorder="1" applyAlignment="1">
      <alignment horizontal="center" vertical="center"/>
    </xf>
    <xf numFmtId="0" fontId="128" fillId="34" borderId="20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vertical="center" wrapText="1"/>
    </xf>
    <xf numFmtId="0" fontId="129" fillId="34" borderId="21" xfId="0" applyFont="1" applyFill="1" applyBorder="1" applyAlignment="1">
      <alignment vertical="center"/>
    </xf>
    <xf numFmtId="0" fontId="129" fillId="34" borderId="43" xfId="0" applyFont="1" applyFill="1" applyBorder="1" applyAlignment="1">
      <alignment horizontal="center" vertical="center"/>
    </xf>
    <xf numFmtId="0" fontId="129" fillId="34" borderId="13" xfId="0" applyFont="1" applyFill="1" applyBorder="1" applyAlignment="1">
      <alignment horizontal="center" vertical="center"/>
    </xf>
    <xf numFmtId="191" fontId="129" fillId="34" borderId="48" xfId="0" applyNumberFormat="1" applyFont="1" applyFill="1" applyBorder="1" applyAlignment="1">
      <alignment horizontal="center" vertical="center" wrapText="1"/>
    </xf>
    <xf numFmtId="191" fontId="129" fillId="34" borderId="49" xfId="0" applyNumberFormat="1" applyFont="1" applyFill="1" applyBorder="1" applyAlignment="1">
      <alignment horizontal="center" vertical="center" wrapText="1"/>
    </xf>
    <xf numFmtId="191" fontId="129" fillId="34" borderId="44" xfId="0" applyNumberFormat="1" applyFont="1" applyFill="1" applyBorder="1" applyAlignment="1" quotePrefix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58" fontId="1" fillId="0" borderId="0" xfId="0" applyNumberFormat="1" applyFont="1" applyAlignment="1">
      <alignment/>
    </xf>
    <xf numFmtId="58" fontId="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30" fillId="0" borderId="0" xfId="0" applyFont="1" applyAlignment="1">
      <alignment vertical="center"/>
    </xf>
    <xf numFmtId="0" fontId="130" fillId="0" borderId="0" xfId="0" applyFont="1" applyAlignment="1">
      <alignment horizontal="left" vertical="center" wrapText="1"/>
    </xf>
    <xf numFmtId="0" fontId="130" fillId="0" borderId="0" xfId="0" applyFont="1" applyAlignment="1">
      <alignment horizontal="center" vertical="center"/>
    </xf>
    <xf numFmtId="0" fontId="130" fillId="0" borderId="0" xfId="0" applyFont="1" applyAlignment="1">
      <alignment horizontal="center" vertical="center" wrapText="1"/>
    </xf>
    <xf numFmtId="49" fontId="130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0" xfId="43" applyFont="1" applyFill="1" applyAlignment="1" applyProtection="1">
      <alignment horizontal="left" wrapText="1"/>
      <protection/>
    </xf>
    <xf numFmtId="0" fontId="7" fillId="0" borderId="0" xfId="43" applyFill="1" applyAlignment="1" applyProtection="1">
      <alignment horizontal="center"/>
      <protection/>
    </xf>
    <xf numFmtId="56" fontId="0" fillId="0" borderId="0" xfId="0" applyNumberFormat="1" applyAlignment="1">
      <alignment/>
    </xf>
    <xf numFmtId="0" fontId="0" fillId="0" borderId="0" xfId="0" applyAlignment="1">
      <alignment wrapText="1"/>
    </xf>
    <xf numFmtId="0" fontId="131" fillId="33" borderId="0" xfId="0" applyFont="1" applyFill="1" applyAlignment="1">
      <alignment/>
    </xf>
    <xf numFmtId="0" fontId="22" fillId="0" borderId="0" xfId="0" applyFont="1" applyAlignment="1">
      <alignment horizontal="center"/>
    </xf>
    <xf numFmtId="0" fontId="15" fillId="0" borderId="0" xfId="68" applyFont="1">
      <alignment/>
      <protection/>
    </xf>
    <xf numFmtId="0" fontId="12" fillId="0" borderId="0" xfId="68" applyFont="1">
      <alignment/>
      <protection/>
    </xf>
    <xf numFmtId="0" fontId="13" fillId="0" borderId="0" xfId="68" applyFont="1" applyAlignment="1">
      <alignment horizontal="center"/>
      <protection/>
    </xf>
    <xf numFmtId="0" fontId="12" fillId="0" borderId="0" xfId="68" applyFont="1" applyAlignment="1">
      <alignment horizontal="center"/>
      <protection/>
    </xf>
    <xf numFmtId="0" fontId="7" fillId="0" borderId="0" xfId="44" applyAlignment="1" applyProtection="1">
      <alignment vertical="center"/>
      <protection/>
    </xf>
    <xf numFmtId="0" fontId="25" fillId="0" borderId="0" xfId="68" applyFont="1">
      <alignment/>
      <protection/>
    </xf>
    <xf numFmtId="0" fontId="18" fillId="0" borderId="0" xfId="68" applyFont="1">
      <alignment/>
      <protection/>
    </xf>
    <xf numFmtId="0" fontId="30" fillId="0" borderId="0" xfId="68" applyFont="1" applyAlignment="1">
      <alignment vertical="center"/>
      <protection/>
    </xf>
    <xf numFmtId="0" fontId="14" fillId="0" borderId="0" xfId="68" applyFont="1" applyAlignment="1">
      <alignment vertical="center"/>
      <protection/>
    </xf>
    <xf numFmtId="0" fontId="18" fillId="0" borderId="0" xfId="68" applyFont="1" applyAlignment="1">
      <alignment vertical="center"/>
      <protection/>
    </xf>
    <xf numFmtId="0" fontId="12" fillId="0" borderId="0" xfId="68" applyFont="1" applyAlignment="1">
      <alignment horizontal="center" vertical="center"/>
      <protection/>
    </xf>
    <xf numFmtId="0" fontId="13" fillId="0" borderId="33" xfId="68" applyFont="1" applyBorder="1" applyAlignment="1">
      <alignment horizontal="center" vertical="center"/>
      <protection/>
    </xf>
    <xf numFmtId="0" fontId="54" fillId="0" borderId="0" xfId="0" applyFont="1" applyAlignment="1">
      <alignment/>
    </xf>
    <xf numFmtId="14" fontId="9" fillId="0" borderId="0" xfId="0" applyNumberFormat="1" applyFont="1" applyAlignment="1">
      <alignment wrapText="1"/>
    </xf>
    <xf numFmtId="56" fontId="12" fillId="0" borderId="0" xfId="0" applyNumberFormat="1" applyFont="1" applyAlignment="1">
      <alignment horizontal="center"/>
    </xf>
    <xf numFmtId="56" fontId="12" fillId="0" borderId="0" xfId="0" applyNumberFormat="1" applyFont="1" applyAlignment="1">
      <alignment horizontal="left"/>
    </xf>
    <xf numFmtId="0" fontId="132" fillId="0" borderId="0" xfId="0" applyFont="1" applyAlignment="1">
      <alignment horizontal="center" wrapText="1"/>
    </xf>
    <xf numFmtId="0" fontId="0" fillId="33" borderId="0" xfId="0" applyFill="1" applyAlignment="1">
      <alignment/>
    </xf>
    <xf numFmtId="14" fontId="15" fillId="0" borderId="0" xfId="0" applyNumberFormat="1" applyFont="1" applyAlignment="1">
      <alignment/>
    </xf>
    <xf numFmtId="0" fontId="22" fillId="0" borderId="0" xfId="0" applyFont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133" fillId="33" borderId="0" xfId="0" applyFont="1" applyFill="1" applyAlignment="1">
      <alignment/>
    </xf>
    <xf numFmtId="49" fontId="14" fillId="33" borderId="54" xfId="0" applyNumberFormat="1" applyFont="1" applyFill="1" applyBorder="1" applyAlignment="1" quotePrefix="1">
      <alignment horizontal="center" vertical="center" wrapText="1"/>
    </xf>
    <xf numFmtId="0" fontId="20" fillId="33" borderId="0" xfId="68" applyFont="1" applyFill="1">
      <alignment/>
      <protection/>
    </xf>
    <xf numFmtId="0" fontId="54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20" fontId="12" fillId="0" borderId="0" xfId="0" applyNumberFormat="1" applyFont="1" applyAlignment="1">
      <alignment/>
    </xf>
    <xf numFmtId="49" fontId="12" fillId="33" borderId="52" xfId="0" applyNumberFormat="1" applyFont="1" applyFill="1" applyBorder="1" applyAlignment="1">
      <alignment horizontal="center" vertical="center" shrinkToFit="1"/>
    </xf>
    <xf numFmtId="49" fontId="11" fillId="33" borderId="13" xfId="0" applyNumberFormat="1" applyFont="1" applyFill="1" applyBorder="1" applyAlignment="1">
      <alignment horizontal="center" vertical="center" shrinkToFit="1"/>
    </xf>
    <xf numFmtId="0" fontId="14" fillId="0" borderId="32" xfId="0" applyFont="1" applyBorder="1" applyAlignment="1">
      <alignment/>
    </xf>
    <xf numFmtId="0" fontId="18" fillId="0" borderId="32" xfId="0" applyFont="1" applyBorder="1" applyAlignment="1">
      <alignment/>
    </xf>
    <xf numFmtId="0" fontId="13" fillId="0" borderId="13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20" fontId="4" fillId="0" borderId="32" xfId="0" applyNumberFormat="1" applyFont="1" applyBorder="1" applyAlignment="1">
      <alignment horizontal="right" wrapText="1"/>
    </xf>
    <xf numFmtId="0" fontId="39" fillId="0" borderId="17" xfId="0" applyFont="1" applyBorder="1" applyAlignment="1">
      <alignment horizontal="center" vertical="center"/>
    </xf>
    <xf numFmtId="49" fontId="134" fillId="33" borderId="30" xfId="0" applyNumberFormat="1" applyFont="1" applyFill="1" applyBorder="1" applyAlignment="1" quotePrefix="1">
      <alignment horizontal="center" vertical="center" wrapText="1"/>
    </xf>
    <xf numFmtId="49" fontId="134" fillId="33" borderId="13" xfId="0" applyNumberFormat="1" applyFont="1" applyFill="1" applyBorder="1" applyAlignment="1" quotePrefix="1">
      <alignment horizontal="center" vertical="center" wrapText="1"/>
    </xf>
    <xf numFmtId="49" fontId="132" fillId="33" borderId="51" xfId="0" applyNumberFormat="1" applyFont="1" applyFill="1" applyBorder="1" applyAlignment="1" quotePrefix="1">
      <alignment horizontal="center" vertical="center" wrapText="1"/>
    </xf>
    <xf numFmtId="191" fontId="134" fillId="33" borderId="50" xfId="0" applyNumberFormat="1" applyFont="1" applyFill="1" applyBorder="1" applyAlignment="1">
      <alignment horizontal="center" vertical="center" wrapText="1"/>
    </xf>
    <xf numFmtId="49" fontId="134" fillId="33" borderId="57" xfId="0" applyNumberFormat="1" applyFont="1" applyFill="1" applyBorder="1" applyAlignment="1" quotePrefix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2" fillId="0" borderId="34" xfId="0" applyFont="1" applyBorder="1" applyAlignment="1">
      <alignment horizontal="center" vertical="center"/>
    </xf>
    <xf numFmtId="49" fontId="132" fillId="33" borderId="50" xfId="0" applyNumberFormat="1" applyFont="1" applyFill="1" applyBorder="1" applyAlignment="1">
      <alignment horizontal="center" vertical="center"/>
    </xf>
    <xf numFmtId="49" fontId="134" fillId="33" borderId="50" xfId="0" applyNumberFormat="1" applyFont="1" applyFill="1" applyBorder="1" applyAlignment="1">
      <alignment horizontal="center" vertical="center" wrapText="1"/>
    </xf>
    <xf numFmtId="49" fontId="134" fillId="33" borderId="50" xfId="0" applyNumberFormat="1" applyFont="1" applyFill="1" applyBorder="1" applyAlignment="1">
      <alignment horizontal="center" vertical="center"/>
    </xf>
    <xf numFmtId="49" fontId="132" fillId="33" borderId="51" xfId="0" applyNumberFormat="1" applyFont="1" applyFill="1" applyBorder="1" applyAlignment="1">
      <alignment horizontal="center" vertical="center" shrinkToFit="1"/>
    </xf>
    <xf numFmtId="49" fontId="12" fillId="33" borderId="50" xfId="0" applyNumberFormat="1" applyFont="1" applyFill="1" applyBorder="1" applyAlignment="1">
      <alignment horizontal="center" vertical="center" shrinkToFit="1"/>
    </xf>
    <xf numFmtId="0" fontId="12" fillId="33" borderId="42" xfId="0" applyFont="1" applyFill="1" applyBorder="1" applyAlignment="1">
      <alignment vertical="center" shrinkToFit="1"/>
    </xf>
    <xf numFmtId="0" fontId="13" fillId="33" borderId="44" xfId="0" applyFont="1" applyFill="1" applyBorder="1" applyAlignment="1">
      <alignment horizontal="center" vertical="center"/>
    </xf>
    <xf numFmtId="49" fontId="12" fillId="33" borderId="44" xfId="0" applyNumberFormat="1" applyFont="1" applyFill="1" applyBorder="1" applyAlignment="1">
      <alignment horizontal="center" vertical="center"/>
    </xf>
    <xf numFmtId="49" fontId="12" fillId="33" borderId="50" xfId="0" applyNumberFormat="1" applyFont="1" applyFill="1" applyBorder="1" applyAlignment="1">
      <alignment horizontal="center" vertical="center" wrapText="1" shrinkToFit="1"/>
    </xf>
    <xf numFmtId="49" fontId="12" fillId="33" borderId="20" xfId="0" applyNumberFormat="1" applyFont="1" applyFill="1" applyBorder="1" applyAlignment="1">
      <alignment horizontal="center" vertical="center"/>
    </xf>
    <xf numFmtId="49" fontId="132" fillId="33" borderId="47" xfId="0" applyNumberFormat="1" applyFont="1" applyFill="1" applyBorder="1" applyAlignment="1">
      <alignment horizontal="center" vertical="center" wrapText="1" shrinkToFit="1"/>
    </xf>
    <xf numFmtId="49" fontId="12" fillId="33" borderId="47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/>
    </xf>
    <xf numFmtId="49" fontId="12" fillId="33" borderId="47" xfId="0" applyNumberFormat="1" applyFont="1" applyFill="1" applyBorder="1" applyAlignment="1">
      <alignment horizontal="center" vertical="center"/>
    </xf>
    <xf numFmtId="49" fontId="12" fillId="33" borderId="30" xfId="0" applyNumberFormat="1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vertical="center" shrinkToFit="1"/>
    </xf>
    <xf numFmtId="0" fontId="13" fillId="0" borderId="3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14" fontId="12" fillId="0" borderId="0" xfId="0" applyNumberFormat="1" applyFont="1" applyAlignment="1">
      <alignment vertical="center"/>
    </xf>
    <xf numFmtId="0" fontId="13" fillId="33" borderId="30" xfId="0" applyFont="1" applyFill="1" applyBorder="1" applyAlignment="1">
      <alignment horizontal="center" vertical="center"/>
    </xf>
    <xf numFmtId="0" fontId="28" fillId="33" borderId="58" xfId="69" applyFont="1" applyFill="1" applyBorder="1" applyAlignment="1">
      <alignment vertical="center" shrinkToFit="1"/>
      <protection/>
    </xf>
    <xf numFmtId="0" fontId="28" fillId="33" borderId="59" xfId="0" applyFont="1" applyFill="1" applyBorder="1" applyAlignment="1">
      <alignment horizontal="center" vertical="center"/>
    </xf>
    <xf numFmtId="49" fontId="28" fillId="33" borderId="59" xfId="69" applyNumberFormat="1" applyFont="1" applyFill="1" applyBorder="1" applyAlignment="1">
      <alignment horizontal="center" vertical="center"/>
      <protection/>
    </xf>
    <xf numFmtId="0" fontId="28" fillId="33" borderId="37" xfId="69" applyFont="1" applyFill="1" applyBorder="1" applyAlignment="1">
      <alignment vertical="center" shrinkToFit="1"/>
      <protection/>
    </xf>
    <xf numFmtId="49" fontId="13" fillId="33" borderId="30" xfId="0" applyNumberFormat="1" applyFont="1" applyFill="1" applyBorder="1" applyAlignment="1">
      <alignment horizontal="center" vertical="center"/>
    </xf>
    <xf numFmtId="49" fontId="28" fillId="33" borderId="44" xfId="0" applyNumberFormat="1" applyFont="1" applyFill="1" applyBorder="1" applyAlignment="1">
      <alignment horizontal="center" vertical="center" wrapText="1" shrinkToFit="1"/>
    </xf>
    <xf numFmtId="0" fontId="28" fillId="33" borderId="60" xfId="69" applyFont="1" applyFill="1" applyBorder="1" applyAlignment="1">
      <alignment vertical="center" shrinkToFit="1"/>
      <protection/>
    </xf>
    <xf numFmtId="0" fontId="28" fillId="33" borderId="56" xfId="0" applyFont="1" applyFill="1" applyBorder="1" applyAlignment="1">
      <alignment horizontal="center" vertical="center"/>
    </xf>
    <xf numFmtId="49" fontId="28" fillId="33" borderId="56" xfId="0" applyNumberFormat="1" applyFont="1" applyFill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20" fontId="12" fillId="0" borderId="0" xfId="0" applyNumberFormat="1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49" fontId="27" fillId="33" borderId="56" xfId="0" applyNumberFormat="1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left" vertical="center" shrinkToFit="1"/>
    </xf>
    <xf numFmtId="49" fontId="28" fillId="33" borderId="4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Alignment="1">
      <alignment/>
    </xf>
    <xf numFmtId="0" fontId="12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49" fontId="59" fillId="33" borderId="52" xfId="0" applyNumberFormat="1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left" vertical="center" wrapText="1" shrinkToFit="1"/>
    </xf>
    <xf numFmtId="0" fontId="12" fillId="33" borderId="62" xfId="0" applyFont="1" applyFill="1" applyBorder="1" applyAlignment="1">
      <alignment vertical="center"/>
    </xf>
    <xf numFmtId="0" fontId="12" fillId="33" borderId="30" xfId="0" applyFont="1" applyFill="1" applyBorder="1" applyAlignment="1">
      <alignment horizontal="center" vertical="center"/>
    </xf>
    <xf numFmtId="49" fontId="12" fillId="33" borderId="30" xfId="0" applyNumberFormat="1" applyFont="1" applyFill="1" applyBorder="1" applyAlignment="1">
      <alignment horizontal="center" vertical="center" wrapText="1"/>
    </xf>
    <xf numFmtId="0" fontId="18" fillId="33" borderId="57" xfId="0" applyFont="1" applyFill="1" applyBorder="1" applyAlignment="1">
      <alignment horizontal="left" vertical="center" shrinkToFit="1"/>
    </xf>
    <xf numFmtId="0" fontId="18" fillId="33" borderId="13" xfId="0" applyFont="1" applyFill="1" applyBorder="1" applyAlignment="1">
      <alignment horizontal="center" vertical="center" shrinkToFit="1"/>
    </xf>
    <xf numFmtId="49" fontId="18" fillId="33" borderId="63" xfId="0" applyNumberFormat="1" applyFont="1" applyFill="1" applyBorder="1" applyAlignment="1">
      <alignment horizontal="center" vertical="center" shrinkToFit="1"/>
    </xf>
    <xf numFmtId="49" fontId="18" fillId="33" borderId="51" xfId="0" applyNumberFormat="1" applyFont="1" applyFill="1" applyBorder="1" applyAlignment="1">
      <alignment horizontal="center" vertical="center" wrapText="1" shrinkToFit="1"/>
    </xf>
    <xf numFmtId="0" fontId="14" fillId="33" borderId="48" xfId="0" applyFont="1" applyFill="1" applyBorder="1" applyAlignment="1">
      <alignment vertical="center"/>
    </xf>
    <xf numFmtId="0" fontId="14" fillId="33" borderId="56" xfId="0" applyFont="1" applyFill="1" applyBorder="1" applyAlignment="1">
      <alignment horizontal="center" vertical="center"/>
    </xf>
    <xf numFmtId="49" fontId="14" fillId="33" borderId="56" xfId="0" applyNumberFormat="1" applyFont="1" applyFill="1" applyBorder="1" applyAlignment="1">
      <alignment horizontal="center" vertical="center" wrapText="1"/>
    </xf>
    <xf numFmtId="0" fontId="12" fillId="33" borderId="58" xfId="0" applyFont="1" applyFill="1" applyBorder="1" applyAlignment="1">
      <alignment vertical="center" shrinkToFit="1"/>
    </xf>
    <xf numFmtId="49" fontId="14" fillId="33" borderId="48" xfId="0" applyNumberFormat="1" applyFont="1" applyFill="1" applyBorder="1" applyAlignment="1" quotePrefix="1">
      <alignment horizontal="center" vertical="center" wrapText="1"/>
    </xf>
    <xf numFmtId="49" fontId="14" fillId="33" borderId="56" xfId="0" applyNumberFormat="1" applyFont="1" applyFill="1" applyBorder="1" applyAlignment="1" quotePrefix="1">
      <alignment horizontal="center" vertical="center" wrapText="1"/>
    </xf>
    <xf numFmtId="49" fontId="14" fillId="33" borderId="64" xfId="0" applyNumberFormat="1" applyFont="1" applyFill="1" applyBorder="1" applyAlignment="1" quotePrefix="1">
      <alignment horizontal="center" vertical="center" wrapText="1"/>
    </xf>
    <xf numFmtId="0" fontId="12" fillId="0" borderId="57" xfId="0" applyFont="1" applyFill="1" applyBorder="1" applyAlignment="1">
      <alignment horizontal="left" vertical="center"/>
    </xf>
    <xf numFmtId="0" fontId="27" fillId="33" borderId="63" xfId="0" applyFont="1" applyFill="1" applyBorder="1" applyAlignment="1">
      <alignment horizontal="center" vertical="center"/>
    </xf>
    <xf numFmtId="49" fontId="27" fillId="33" borderId="51" xfId="69" applyNumberFormat="1" applyFont="1" applyFill="1" applyBorder="1" applyAlignment="1">
      <alignment horizontal="center" vertical="center" wrapText="1"/>
      <protection/>
    </xf>
    <xf numFmtId="49" fontId="28" fillId="33" borderId="51" xfId="69" applyNumberFormat="1" applyFont="1" applyFill="1" applyBorder="1" applyAlignment="1">
      <alignment horizontal="center" vertical="center" wrapText="1"/>
      <protection/>
    </xf>
    <xf numFmtId="49" fontId="27" fillId="33" borderId="65" xfId="0" applyNumberFormat="1" applyFont="1" applyFill="1" applyBorder="1" applyAlignment="1">
      <alignment horizontal="center" vertical="center" wrapText="1"/>
    </xf>
    <xf numFmtId="0" fontId="28" fillId="33" borderId="63" xfId="0" applyFont="1" applyFill="1" applyBorder="1" applyAlignment="1">
      <alignment horizontal="center" vertical="center"/>
    </xf>
    <xf numFmtId="49" fontId="28" fillId="33" borderId="65" xfId="0" applyNumberFormat="1" applyFont="1" applyFill="1" applyBorder="1" applyAlignment="1">
      <alignment horizontal="center" vertical="center" wrapText="1"/>
    </xf>
    <xf numFmtId="49" fontId="18" fillId="33" borderId="57" xfId="0" applyNumberFormat="1" applyFont="1" applyFill="1" applyBorder="1" applyAlignment="1">
      <alignment horizontal="center" vertical="center" wrapText="1"/>
    </xf>
    <xf numFmtId="49" fontId="13" fillId="33" borderId="59" xfId="0" applyNumberFormat="1" applyFont="1" applyFill="1" applyBorder="1" applyAlignment="1">
      <alignment horizontal="center" vertical="center" shrinkToFit="1"/>
    </xf>
    <xf numFmtId="49" fontId="13" fillId="33" borderId="66" xfId="0" applyNumberFormat="1" applyFont="1" applyFill="1" applyBorder="1" applyAlignment="1">
      <alignment horizontal="center" vertical="center" wrapText="1"/>
    </xf>
    <xf numFmtId="49" fontId="28" fillId="33" borderId="64" xfId="0" applyNumberFormat="1" applyFont="1" applyFill="1" applyBorder="1" applyAlignment="1">
      <alignment horizontal="center" vertical="center"/>
    </xf>
    <xf numFmtId="49" fontId="28" fillId="33" borderId="56" xfId="0" applyNumberFormat="1" applyFont="1" applyFill="1" applyBorder="1" applyAlignment="1">
      <alignment horizontal="center" vertical="center" wrapText="1"/>
    </xf>
    <xf numFmtId="49" fontId="28" fillId="33" borderId="47" xfId="0" applyNumberFormat="1" applyFont="1" applyFill="1" applyBorder="1" applyAlignment="1">
      <alignment horizontal="center" vertical="center" shrinkToFit="1"/>
    </xf>
    <xf numFmtId="49" fontId="11" fillId="33" borderId="56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56" fontId="128" fillId="0" borderId="0" xfId="0" applyNumberFormat="1" applyFont="1" applyBorder="1" applyAlignment="1">
      <alignment/>
    </xf>
    <xf numFmtId="0" fontId="18" fillId="0" borderId="58" xfId="0" applyFont="1" applyBorder="1" applyAlignment="1">
      <alignment vertical="center" wrapText="1" shrinkToFit="1"/>
    </xf>
    <xf numFmtId="0" fontId="18" fillId="0" borderId="67" xfId="0" applyFont="1" applyBorder="1" applyAlignment="1">
      <alignment horizontal="center" vertical="center" wrapText="1" shrinkToFit="1"/>
    </xf>
    <xf numFmtId="49" fontId="18" fillId="0" borderId="61" xfId="0" applyNumberFormat="1" applyFont="1" applyBorder="1" applyAlignment="1">
      <alignment horizontal="center" vertical="center" shrinkToFit="1"/>
    </xf>
    <xf numFmtId="49" fontId="18" fillId="0" borderId="68" xfId="0" applyNumberFormat="1" applyFont="1" applyBorder="1" applyAlignment="1">
      <alignment horizontal="center" vertical="center" shrinkToFit="1"/>
    </xf>
    <xf numFmtId="49" fontId="18" fillId="0" borderId="69" xfId="0" applyNumberFormat="1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13" fillId="0" borderId="70" xfId="0" applyFont="1" applyBorder="1" applyAlignment="1">
      <alignment horizontal="center" vertical="center" shrinkToFit="1"/>
    </xf>
    <xf numFmtId="49" fontId="13" fillId="0" borderId="13" xfId="0" applyNumberFormat="1" applyFont="1" applyBorder="1" applyAlignment="1">
      <alignment horizontal="center" vertical="center" wrapText="1" shrinkToFit="1"/>
    </xf>
    <xf numFmtId="49" fontId="13" fillId="0" borderId="71" xfId="0" applyNumberFormat="1" applyFont="1" applyBorder="1" applyAlignment="1">
      <alignment horizontal="center" vertical="center" wrapText="1" shrinkToFit="1"/>
    </xf>
    <xf numFmtId="49" fontId="13" fillId="0" borderId="65" xfId="0" applyNumberFormat="1" applyFont="1" applyBorder="1" applyAlignment="1">
      <alignment horizontal="center" vertical="center" wrapText="1" shrinkToFit="1"/>
    </xf>
    <xf numFmtId="0" fontId="27" fillId="0" borderId="56" xfId="0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 wrapText="1"/>
    </xf>
    <xf numFmtId="49" fontId="27" fillId="0" borderId="46" xfId="0" applyNumberFormat="1" applyFont="1" applyBorder="1" applyAlignment="1">
      <alignment horizontal="center" vertical="center" wrapText="1"/>
    </xf>
    <xf numFmtId="49" fontId="27" fillId="0" borderId="47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vertical="center" shrinkToFit="1"/>
    </xf>
    <xf numFmtId="0" fontId="28" fillId="0" borderId="30" xfId="0" applyFont="1" applyBorder="1" applyAlignment="1">
      <alignment horizontal="center" vertical="center"/>
    </xf>
    <xf numFmtId="49" fontId="28" fillId="0" borderId="59" xfId="0" applyNumberFormat="1" applyFont="1" applyBorder="1" applyAlignment="1">
      <alignment horizontal="center" vertical="center" wrapText="1"/>
    </xf>
    <xf numFmtId="49" fontId="28" fillId="0" borderId="67" xfId="0" applyNumberFormat="1" applyFont="1" applyBorder="1" applyAlignment="1">
      <alignment horizontal="center" vertical="center" wrapText="1"/>
    </xf>
    <xf numFmtId="49" fontId="28" fillId="0" borderId="72" xfId="0" applyNumberFormat="1" applyFont="1" applyBorder="1" applyAlignment="1">
      <alignment horizontal="center" vertical="center" wrapText="1"/>
    </xf>
    <xf numFmtId="49" fontId="28" fillId="0" borderId="73" xfId="0" applyNumberFormat="1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/>
    </xf>
    <xf numFmtId="49" fontId="28" fillId="0" borderId="52" xfId="0" applyNumberFormat="1" applyFont="1" applyBorder="1" applyAlignment="1">
      <alignment horizontal="center" vertical="center"/>
    </xf>
    <xf numFmtId="49" fontId="28" fillId="0" borderId="70" xfId="0" applyNumberFormat="1" applyFont="1" applyBorder="1" applyAlignment="1">
      <alignment horizontal="center" vertical="center" wrapText="1"/>
    </xf>
    <xf numFmtId="49" fontId="28" fillId="0" borderId="5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49" fontId="27" fillId="33" borderId="64" xfId="0" applyNumberFormat="1" applyFont="1" applyFill="1" applyBorder="1" applyAlignment="1">
      <alignment horizontal="center" vertical="center"/>
    </xf>
    <xf numFmtId="0" fontId="13" fillId="33" borderId="62" xfId="0" applyFont="1" applyFill="1" applyBorder="1" applyAlignment="1">
      <alignment horizontal="left" vertical="center" shrinkToFit="1"/>
    </xf>
    <xf numFmtId="0" fontId="13" fillId="33" borderId="74" xfId="0" applyFont="1" applyFill="1" applyBorder="1" applyAlignment="1">
      <alignment horizontal="center" vertical="center" shrinkToFit="1"/>
    </xf>
    <xf numFmtId="49" fontId="135" fillId="33" borderId="48" xfId="0" applyNumberFormat="1" applyFont="1" applyFill="1" applyBorder="1" applyAlignment="1">
      <alignment horizontal="center" vertical="center" wrapText="1"/>
    </xf>
    <xf numFmtId="49" fontId="135" fillId="33" borderId="64" xfId="0" applyNumberFormat="1" applyFont="1" applyFill="1" applyBorder="1" applyAlignment="1">
      <alignment horizontal="center" vertical="center" wrapText="1" shrinkToFit="1"/>
    </xf>
    <xf numFmtId="49" fontId="135" fillId="33" borderId="64" xfId="0" applyNumberFormat="1" applyFont="1" applyFill="1" applyBorder="1" applyAlignment="1">
      <alignment horizontal="center" vertical="center" wrapText="1"/>
    </xf>
    <xf numFmtId="49" fontId="27" fillId="33" borderId="56" xfId="0" applyNumberFormat="1" applyFont="1" applyFill="1" applyBorder="1" applyAlignment="1">
      <alignment horizontal="center" vertical="center" wrapText="1"/>
    </xf>
    <xf numFmtId="0" fontId="27" fillId="0" borderId="42" xfId="0" applyFont="1" applyBorder="1" applyAlignment="1">
      <alignment horizontal="left" vertical="center" wrapText="1"/>
    </xf>
    <xf numFmtId="49" fontId="13" fillId="33" borderId="51" xfId="0" applyNumberFormat="1" applyFont="1" applyFill="1" applyBorder="1" applyAlignment="1">
      <alignment horizontal="center" vertical="center" wrapText="1" shrinkToFit="1"/>
    </xf>
    <xf numFmtId="0" fontId="13" fillId="0" borderId="75" xfId="0" applyFont="1" applyFill="1" applyBorder="1" applyAlignment="1">
      <alignment vertical="center" wrapText="1" shrinkToFit="1"/>
    </xf>
    <xf numFmtId="0" fontId="28" fillId="0" borderId="75" xfId="0" applyFont="1" applyFill="1" applyBorder="1" applyAlignment="1">
      <alignment vertical="center" shrinkToFit="1"/>
    </xf>
    <xf numFmtId="49" fontId="13" fillId="0" borderId="13" xfId="0" applyNumberFormat="1" applyFont="1" applyFill="1" applyBorder="1" applyAlignment="1">
      <alignment horizontal="center" vertical="center"/>
    </xf>
    <xf numFmtId="0" fontId="136" fillId="0" borderId="14" xfId="0" applyFont="1" applyFill="1" applyBorder="1" applyAlignment="1">
      <alignment horizontal="left" vertical="center" wrapText="1"/>
    </xf>
    <xf numFmtId="0" fontId="136" fillId="0" borderId="56" xfId="0" applyFont="1" applyFill="1" applyBorder="1" applyAlignment="1">
      <alignment horizontal="center" vertical="center"/>
    </xf>
    <xf numFmtId="49" fontId="136" fillId="0" borderId="12" xfId="0" applyNumberFormat="1" applyFont="1" applyFill="1" applyBorder="1" applyAlignment="1">
      <alignment horizontal="center" vertical="center" wrapText="1"/>
    </xf>
    <xf numFmtId="49" fontId="136" fillId="0" borderId="46" xfId="0" applyNumberFormat="1" applyFont="1" applyFill="1" applyBorder="1" applyAlignment="1">
      <alignment horizontal="center" vertical="center" wrapText="1"/>
    </xf>
    <xf numFmtId="49" fontId="136" fillId="0" borderId="47" xfId="0" applyNumberFormat="1" applyFont="1" applyFill="1" applyBorder="1" applyAlignment="1">
      <alignment horizontal="center" vertical="center" wrapText="1"/>
    </xf>
    <xf numFmtId="0" fontId="133" fillId="0" borderId="0" xfId="0" applyFont="1" applyFill="1" applyAlignment="1">
      <alignment/>
    </xf>
    <xf numFmtId="0" fontId="137" fillId="0" borderId="14" xfId="0" applyFont="1" applyFill="1" applyBorder="1" applyAlignment="1">
      <alignment horizontal="left" vertical="center" wrapText="1"/>
    </xf>
    <xf numFmtId="0" fontId="137" fillId="0" borderId="30" xfId="0" applyFont="1" applyFill="1" applyBorder="1" applyAlignment="1">
      <alignment horizontal="center" vertical="center"/>
    </xf>
    <xf numFmtId="0" fontId="138" fillId="0" borderId="30" xfId="0" applyFont="1" applyFill="1" applyBorder="1" applyAlignment="1">
      <alignment horizontal="center" vertical="center"/>
    </xf>
    <xf numFmtId="49" fontId="137" fillId="0" borderId="36" xfId="0" applyNumberFormat="1" applyFont="1" applyFill="1" applyBorder="1" applyAlignment="1">
      <alignment horizontal="center" vertical="center" wrapText="1"/>
    </xf>
    <xf numFmtId="49" fontId="137" fillId="0" borderId="50" xfId="0" applyNumberFormat="1" applyFont="1" applyFill="1" applyBorder="1" applyAlignment="1">
      <alignment horizontal="center" vertical="center" wrapText="1"/>
    </xf>
    <xf numFmtId="0" fontId="139" fillId="0" borderId="0" xfId="0" applyFont="1" applyFill="1" applyAlignment="1">
      <alignment/>
    </xf>
    <xf numFmtId="0" fontId="136" fillId="0" borderId="14" xfId="0" applyFont="1" applyFill="1" applyBorder="1" applyAlignment="1">
      <alignment vertical="center" shrinkToFit="1"/>
    </xf>
    <xf numFmtId="0" fontId="136" fillId="0" borderId="30" xfId="0" applyFont="1" applyFill="1" applyBorder="1" applyAlignment="1">
      <alignment horizontal="center" vertical="center"/>
    </xf>
    <xf numFmtId="49" fontId="136" fillId="0" borderId="59" xfId="0" applyNumberFormat="1" applyFont="1" applyFill="1" applyBorder="1" applyAlignment="1">
      <alignment horizontal="center" vertical="center" wrapText="1"/>
    </xf>
    <xf numFmtId="49" fontId="136" fillId="0" borderId="67" xfId="0" applyNumberFormat="1" applyFont="1" applyFill="1" applyBorder="1" applyAlignment="1">
      <alignment horizontal="center" vertical="center" wrapText="1"/>
    </xf>
    <xf numFmtId="49" fontId="136" fillId="0" borderId="72" xfId="0" applyNumberFormat="1" applyFont="1" applyFill="1" applyBorder="1" applyAlignment="1">
      <alignment horizontal="center" vertical="center" wrapText="1"/>
    </xf>
    <xf numFmtId="49" fontId="136" fillId="0" borderId="73" xfId="0" applyNumberFormat="1" applyFont="1" applyFill="1" applyBorder="1" applyAlignment="1">
      <alignment horizontal="center" vertical="center" wrapText="1"/>
    </xf>
    <xf numFmtId="0" fontId="137" fillId="0" borderId="57" xfId="0" applyFont="1" applyFill="1" applyBorder="1" applyAlignment="1">
      <alignment horizontal="left" vertical="center" wrapText="1"/>
    </xf>
    <xf numFmtId="0" fontId="138" fillId="0" borderId="13" xfId="0" applyFont="1" applyFill="1" applyBorder="1" applyAlignment="1">
      <alignment horizontal="center" vertical="center"/>
    </xf>
    <xf numFmtId="49" fontId="138" fillId="0" borderId="13" xfId="0" applyNumberFormat="1" applyFont="1" applyFill="1" applyBorder="1" applyAlignment="1">
      <alignment horizontal="center" vertical="center"/>
    </xf>
    <xf numFmtId="49" fontId="137" fillId="0" borderId="13" xfId="0" applyNumberFormat="1" applyFont="1" applyFill="1" applyBorder="1" applyAlignment="1">
      <alignment horizontal="center" vertical="center"/>
    </xf>
    <xf numFmtId="49" fontId="137" fillId="0" borderId="52" xfId="0" applyNumberFormat="1" applyFont="1" applyFill="1" applyBorder="1" applyAlignment="1">
      <alignment horizontal="center" vertical="center"/>
    </xf>
    <xf numFmtId="49" fontId="137" fillId="0" borderId="70" xfId="0" applyNumberFormat="1" applyFont="1" applyFill="1" applyBorder="1" applyAlignment="1">
      <alignment horizontal="center" vertical="center" wrapText="1"/>
    </xf>
    <xf numFmtId="49" fontId="137" fillId="0" borderId="51" xfId="0" applyNumberFormat="1" applyFont="1" applyFill="1" applyBorder="1" applyAlignment="1">
      <alignment horizontal="center" vertical="center" wrapText="1"/>
    </xf>
    <xf numFmtId="0" fontId="13" fillId="33" borderId="56" xfId="0" applyFont="1" applyFill="1" applyBorder="1" applyAlignment="1">
      <alignment horizontal="center" vertical="center" shrinkToFit="1"/>
    </xf>
    <xf numFmtId="49" fontId="13" fillId="33" borderId="56" xfId="0" applyNumberFormat="1" applyFont="1" applyFill="1" applyBorder="1" applyAlignment="1">
      <alignment horizontal="center" vertical="center" shrinkToFit="1"/>
    </xf>
    <xf numFmtId="0" fontId="27" fillId="33" borderId="60" xfId="69" applyFont="1" applyFill="1" applyBorder="1" applyAlignment="1">
      <alignment vertical="center" shrinkToFit="1"/>
      <protection/>
    </xf>
    <xf numFmtId="0" fontId="27" fillId="33" borderId="56" xfId="0" applyFont="1" applyFill="1" applyBorder="1" applyAlignment="1">
      <alignment horizontal="center" vertical="center"/>
    </xf>
    <xf numFmtId="0" fontId="14" fillId="33" borderId="28" xfId="68" applyFont="1" applyFill="1" applyBorder="1" applyAlignment="1">
      <alignment horizontal="left" vertical="center" wrapText="1"/>
      <protection/>
    </xf>
    <xf numFmtId="0" fontId="14" fillId="33" borderId="55" xfId="68" applyFont="1" applyFill="1" applyBorder="1" applyAlignment="1">
      <alignment horizontal="center" vertical="center"/>
      <protection/>
    </xf>
    <xf numFmtId="0" fontId="14" fillId="33" borderId="33" xfId="68" applyFont="1" applyFill="1" applyBorder="1" applyAlignment="1">
      <alignment horizontal="center" vertical="center"/>
      <protection/>
    </xf>
    <xf numFmtId="0" fontId="13" fillId="33" borderId="48" xfId="0" applyFont="1" applyFill="1" applyBorder="1" applyAlignment="1">
      <alignment horizontal="left" vertical="center" shrinkToFit="1"/>
    </xf>
    <xf numFmtId="0" fontId="135" fillId="0" borderId="56" xfId="0" applyFont="1" applyFill="1" applyBorder="1" applyAlignment="1" quotePrefix="1">
      <alignment horizontal="center" vertical="center" shrinkToFi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44" xfId="0" applyFont="1" applyFill="1" applyBorder="1" applyAlignment="1">
      <alignment horizontal="center" vertical="center"/>
    </xf>
    <xf numFmtId="49" fontId="52" fillId="0" borderId="11" xfId="0" applyNumberFormat="1" applyFont="1" applyFill="1" applyBorder="1" applyAlignment="1">
      <alignment horizontal="center" vertical="center" wrapText="1"/>
    </xf>
    <xf numFmtId="0" fontId="135" fillId="0" borderId="62" xfId="0" applyFont="1" applyFill="1" applyBorder="1" applyAlignment="1">
      <alignment horizontal="left" vertical="center" wrapText="1" shrinkToFit="1"/>
    </xf>
    <xf numFmtId="0" fontId="28" fillId="33" borderId="76" xfId="69" applyFont="1" applyFill="1" applyBorder="1" applyAlignment="1">
      <alignment vertical="center" shrinkToFit="1"/>
      <protection/>
    </xf>
    <xf numFmtId="49" fontId="28" fillId="33" borderId="63" xfId="69" applyNumberFormat="1" applyFont="1" applyFill="1" applyBorder="1" applyAlignment="1">
      <alignment horizontal="center" vertical="center"/>
      <protection/>
    </xf>
    <xf numFmtId="0" fontId="27" fillId="33" borderId="76" xfId="69" applyFont="1" applyFill="1" applyBorder="1" applyAlignment="1">
      <alignment vertical="center" shrinkToFit="1"/>
      <protection/>
    </xf>
    <xf numFmtId="49" fontId="27" fillId="33" borderId="63" xfId="69" applyNumberFormat="1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/>
    </xf>
    <xf numFmtId="0" fontId="135" fillId="0" borderId="48" xfId="0" applyFont="1" applyFill="1" applyBorder="1" applyAlignment="1">
      <alignment horizontal="left" vertical="center" shrinkToFit="1"/>
    </xf>
    <xf numFmtId="0" fontId="135" fillId="0" borderId="56" xfId="0" applyFont="1" applyFill="1" applyBorder="1" applyAlignment="1">
      <alignment horizontal="center" vertical="center" shrinkToFit="1"/>
    </xf>
    <xf numFmtId="49" fontId="135" fillId="0" borderId="56" xfId="0" applyNumberFormat="1" applyFont="1" applyFill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62" xfId="0" applyFont="1" applyFill="1" applyBorder="1" applyAlignment="1">
      <alignment horizontal="left" vertical="center" shrinkToFit="1"/>
    </xf>
    <xf numFmtId="0" fontId="13" fillId="0" borderId="74" xfId="0" applyFont="1" applyFill="1" applyBorder="1" applyAlignment="1">
      <alignment horizontal="center" vertical="center" shrinkToFit="1"/>
    </xf>
    <xf numFmtId="49" fontId="59" fillId="33" borderId="74" xfId="0" applyNumberFormat="1" applyFont="1" applyFill="1" applyBorder="1" applyAlignment="1">
      <alignment horizontal="center" vertical="center" wrapText="1"/>
    </xf>
    <xf numFmtId="49" fontId="11" fillId="33" borderId="74" xfId="0" applyNumberFormat="1" applyFont="1" applyFill="1" applyBorder="1" applyAlignment="1">
      <alignment horizontal="center" vertical="center" shrinkToFit="1"/>
    </xf>
    <xf numFmtId="0" fontId="13" fillId="0" borderId="57" xfId="0" applyFont="1" applyFill="1" applyBorder="1" applyAlignment="1">
      <alignment horizontal="left" vertical="center" wrapText="1" shrinkToFit="1"/>
    </xf>
    <xf numFmtId="0" fontId="135" fillId="0" borderId="13" xfId="0" applyFont="1" applyFill="1" applyBorder="1" applyAlignment="1" quotePrefix="1">
      <alignment horizontal="center" vertical="center" shrinkToFit="1"/>
    </xf>
    <xf numFmtId="0" fontId="12" fillId="0" borderId="78" xfId="0" applyFont="1" applyBorder="1" applyAlignment="1">
      <alignment horizontal="center" vertical="center"/>
    </xf>
    <xf numFmtId="49" fontId="11" fillId="33" borderId="78" xfId="0" applyNumberFormat="1" applyFont="1" applyFill="1" applyBorder="1" applyAlignment="1">
      <alignment horizontal="center" vertical="center" shrinkToFit="1"/>
    </xf>
    <xf numFmtId="49" fontId="11" fillId="33" borderId="70" xfId="0" applyNumberFormat="1" applyFont="1" applyFill="1" applyBorder="1" applyAlignment="1">
      <alignment horizontal="center" vertical="center" shrinkToFit="1"/>
    </xf>
    <xf numFmtId="0" fontId="13" fillId="0" borderId="79" xfId="0" applyFont="1" applyBorder="1" applyAlignment="1">
      <alignment horizontal="center" vertical="center"/>
    </xf>
    <xf numFmtId="49" fontId="11" fillId="33" borderId="79" xfId="0" applyNumberFormat="1" applyFont="1" applyFill="1" applyBorder="1" applyAlignment="1">
      <alignment horizontal="center" vertical="center" shrinkToFit="1"/>
    </xf>
    <xf numFmtId="49" fontId="11" fillId="33" borderId="52" xfId="0" applyNumberFormat="1" applyFont="1" applyFill="1" applyBorder="1" applyAlignment="1">
      <alignment horizontal="center" vertical="center" shrinkToFit="1"/>
    </xf>
    <xf numFmtId="49" fontId="11" fillId="33" borderId="80" xfId="0" applyNumberFormat="1" applyFont="1" applyFill="1" applyBorder="1" applyAlignment="1">
      <alignment horizontal="center" vertical="center" shrinkToFit="1"/>
    </xf>
    <xf numFmtId="0" fontId="12" fillId="0" borderId="64" xfId="0" applyFont="1" applyBorder="1" applyAlignment="1">
      <alignment horizontal="center" vertical="center"/>
    </xf>
    <xf numFmtId="49" fontId="11" fillId="33" borderId="48" xfId="0" applyNumberFormat="1" applyFont="1" applyFill="1" applyBorder="1" applyAlignment="1">
      <alignment horizontal="center" vertical="center" shrinkToFit="1"/>
    </xf>
    <xf numFmtId="49" fontId="11" fillId="33" borderId="64" xfId="0" applyNumberFormat="1" applyFont="1" applyFill="1" applyBorder="1" applyAlignment="1">
      <alignment horizontal="center" vertical="center" shrinkToFit="1"/>
    </xf>
    <xf numFmtId="49" fontId="59" fillId="33" borderId="57" xfId="0" applyNumberFormat="1" applyFont="1" applyFill="1" applyBorder="1" applyAlignment="1">
      <alignment horizontal="center" vertical="center" wrapText="1"/>
    </xf>
    <xf numFmtId="49" fontId="11" fillId="33" borderId="51" xfId="0" applyNumberFormat="1" applyFont="1" applyFill="1" applyBorder="1" applyAlignment="1">
      <alignment horizontal="center" vertical="center" shrinkToFit="1"/>
    </xf>
    <xf numFmtId="49" fontId="59" fillId="33" borderId="62" xfId="0" applyNumberFormat="1" applyFont="1" applyFill="1" applyBorder="1" applyAlignment="1">
      <alignment horizontal="center" vertical="center" wrapText="1"/>
    </xf>
    <xf numFmtId="49" fontId="11" fillId="33" borderId="73" xfId="0" applyNumberFormat="1" applyFont="1" applyFill="1" applyBorder="1" applyAlignment="1">
      <alignment horizontal="center" vertical="center" shrinkToFit="1"/>
    </xf>
    <xf numFmtId="49" fontId="11" fillId="33" borderId="57" xfId="0" applyNumberFormat="1" applyFont="1" applyFill="1" applyBorder="1" applyAlignment="1">
      <alignment horizontal="center" vertical="center" shrinkToFit="1"/>
    </xf>
    <xf numFmtId="49" fontId="11" fillId="33" borderId="81" xfId="0" applyNumberFormat="1" applyFont="1" applyFill="1" applyBorder="1" applyAlignment="1">
      <alignment horizontal="center" vertical="center" shrinkToFit="1"/>
    </xf>
    <xf numFmtId="49" fontId="135" fillId="0" borderId="79" xfId="0" applyNumberFormat="1" applyFont="1" applyFill="1" applyBorder="1" applyAlignment="1">
      <alignment horizontal="center" vertical="center" shrinkToFit="1"/>
    </xf>
    <xf numFmtId="49" fontId="18" fillId="33" borderId="43" xfId="0" applyNumberFormat="1" applyFont="1" applyFill="1" applyBorder="1" applyAlignment="1">
      <alignment horizontal="center" vertical="center" shrinkToFit="1"/>
    </xf>
    <xf numFmtId="49" fontId="13" fillId="33" borderId="79" xfId="0" applyNumberFormat="1" applyFont="1" applyFill="1" applyBorder="1" applyAlignment="1">
      <alignment horizontal="center" vertical="center" shrinkToFit="1"/>
    </xf>
    <xf numFmtId="49" fontId="13" fillId="33" borderId="67" xfId="0" applyNumberFormat="1" applyFont="1" applyFill="1" applyBorder="1" applyAlignment="1">
      <alignment horizontal="center" vertical="center" shrinkToFit="1"/>
    </xf>
    <xf numFmtId="49" fontId="135" fillId="33" borderId="79" xfId="0" applyNumberFormat="1" applyFont="1" applyFill="1" applyBorder="1" applyAlignment="1">
      <alignment horizontal="center" vertical="center" wrapText="1"/>
    </xf>
    <xf numFmtId="49" fontId="18" fillId="33" borderId="52" xfId="0" applyNumberFormat="1" applyFont="1" applyFill="1" applyBorder="1" applyAlignment="1">
      <alignment horizontal="center" vertical="center" wrapText="1"/>
    </xf>
    <xf numFmtId="49" fontId="13" fillId="33" borderId="67" xfId="0" applyNumberFormat="1" applyFont="1" applyFill="1" applyBorder="1" applyAlignment="1">
      <alignment horizontal="center" vertical="center" wrapText="1"/>
    </xf>
    <xf numFmtId="49" fontId="135" fillId="33" borderId="78" xfId="0" applyNumberFormat="1" applyFont="1" applyFill="1" applyBorder="1" applyAlignment="1">
      <alignment horizontal="center" vertical="center" wrapText="1"/>
    </xf>
    <xf numFmtId="49" fontId="18" fillId="33" borderId="70" xfId="0" applyNumberFormat="1" applyFont="1" applyFill="1" applyBorder="1" applyAlignment="1">
      <alignment horizontal="center" vertical="center" wrapText="1"/>
    </xf>
    <xf numFmtId="49" fontId="13" fillId="33" borderId="72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49" fontId="135" fillId="0" borderId="82" xfId="0" applyNumberFormat="1" applyFont="1" applyFill="1" applyBorder="1" applyAlignment="1">
      <alignment horizontal="center" vertical="center" shrinkToFit="1"/>
    </xf>
    <xf numFmtId="49" fontId="18" fillId="33" borderId="32" xfId="0" applyNumberFormat="1" applyFont="1" applyFill="1" applyBorder="1" applyAlignment="1">
      <alignment horizontal="center" vertical="center" shrinkToFit="1"/>
    </xf>
    <xf numFmtId="49" fontId="13" fillId="33" borderId="82" xfId="0" applyNumberFormat="1" applyFont="1" applyFill="1" applyBorder="1" applyAlignment="1">
      <alignment horizontal="center" vertical="center" shrinkToFit="1"/>
    </xf>
    <xf numFmtId="49" fontId="13" fillId="33" borderId="0" xfId="0" applyNumberFormat="1" applyFont="1" applyFill="1" applyBorder="1" applyAlignment="1">
      <alignment horizontal="center" vertical="center" shrinkToFit="1"/>
    </xf>
    <xf numFmtId="49" fontId="18" fillId="33" borderId="51" xfId="0" applyNumberFormat="1" applyFont="1" applyFill="1" applyBorder="1" applyAlignment="1">
      <alignment horizontal="center" vertical="center" wrapText="1"/>
    </xf>
    <xf numFmtId="49" fontId="13" fillId="33" borderId="83" xfId="0" applyNumberFormat="1" applyFont="1" applyFill="1" applyBorder="1" applyAlignment="1">
      <alignment horizontal="center" vertical="center" wrapText="1"/>
    </xf>
    <xf numFmtId="49" fontId="14" fillId="33" borderId="79" xfId="0" applyNumberFormat="1" applyFont="1" applyFill="1" applyBorder="1" applyAlignment="1">
      <alignment horizontal="center" vertical="center" wrapText="1"/>
    </xf>
    <xf numFmtId="49" fontId="12" fillId="0" borderId="52" xfId="0" applyNumberFormat="1" applyFont="1" applyFill="1" applyBorder="1" applyAlignment="1">
      <alignment horizontal="center" vertical="center" wrapText="1"/>
    </xf>
    <xf numFmtId="49" fontId="14" fillId="33" borderId="79" xfId="0" applyNumberFormat="1" applyFont="1" applyFill="1" applyBorder="1" applyAlignment="1" quotePrefix="1">
      <alignment horizontal="center" vertical="center" wrapText="1"/>
    </xf>
    <xf numFmtId="49" fontId="12" fillId="33" borderId="10" xfId="0" applyNumberFormat="1" applyFont="1" applyFill="1" applyBorder="1" applyAlignment="1" quotePrefix="1">
      <alignment horizontal="center" vertical="center" wrapText="1"/>
    </xf>
    <xf numFmtId="49" fontId="134" fillId="33" borderId="52" xfId="0" applyNumberFormat="1" applyFont="1" applyFill="1" applyBorder="1" applyAlignment="1" quotePrefix="1">
      <alignment horizontal="center" vertical="center" wrapText="1"/>
    </xf>
    <xf numFmtId="49" fontId="14" fillId="33" borderId="78" xfId="0" applyNumberFormat="1" applyFont="1" applyFill="1" applyBorder="1" applyAlignment="1" quotePrefix="1">
      <alignment horizontal="center" vertical="center" wrapText="1"/>
    </xf>
    <xf numFmtId="191" fontId="134" fillId="33" borderId="36" xfId="0" applyNumberFormat="1" applyFont="1" applyFill="1" applyBorder="1" applyAlignment="1">
      <alignment horizontal="center" vertical="center" wrapText="1"/>
    </xf>
    <xf numFmtId="49" fontId="132" fillId="33" borderId="70" xfId="0" applyNumberFormat="1" applyFont="1" applyFill="1" applyBorder="1" applyAlignment="1" quotePrefix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49" fontId="14" fillId="33" borderId="82" xfId="0" applyNumberFormat="1" applyFont="1" applyFill="1" applyBorder="1" applyAlignment="1">
      <alignment horizontal="center" vertical="center" wrapText="1"/>
    </xf>
    <xf numFmtId="49" fontId="12" fillId="33" borderId="20" xfId="0" applyNumberFormat="1" applyFont="1" applyFill="1" applyBorder="1" applyAlignment="1">
      <alignment horizontal="center" vertical="center" wrapText="1"/>
    </xf>
    <xf numFmtId="49" fontId="12" fillId="0" borderId="65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49" fontId="12" fillId="33" borderId="50" xfId="0" applyNumberFormat="1" applyFont="1" applyFill="1" applyBorder="1" applyAlignment="1" quotePrefix="1">
      <alignment horizontal="center" vertical="center" wrapText="1"/>
    </xf>
    <xf numFmtId="49" fontId="134" fillId="33" borderId="51" xfId="0" applyNumberFormat="1" applyFont="1" applyFill="1" applyBorder="1" applyAlignment="1" quotePrefix="1">
      <alignment horizontal="center" vertical="center" wrapText="1"/>
    </xf>
    <xf numFmtId="49" fontId="134" fillId="33" borderId="36" xfId="0" applyNumberFormat="1" applyFont="1" applyFill="1" applyBorder="1" applyAlignment="1" quotePrefix="1">
      <alignment horizontal="center" vertical="center" wrapText="1"/>
    </xf>
    <xf numFmtId="49" fontId="134" fillId="33" borderId="70" xfId="0" applyNumberFormat="1" applyFont="1" applyFill="1" applyBorder="1" applyAlignment="1" quotePrefix="1">
      <alignment horizontal="center" vertical="center" wrapText="1"/>
    </xf>
    <xf numFmtId="49" fontId="14" fillId="33" borderId="82" xfId="0" applyNumberFormat="1" applyFont="1" applyFill="1" applyBorder="1" applyAlignment="1" quotePrefix="1">
      <alignment horizontal="center" vertical="center" wrapText="1"/>
    </xf>
    <xf numFmtId="191" fontId="134" fillId="33" borderId="20" xfId="0" applyNumberFormat="1" applyFont="1" applyFill="1" applyBorder="1" applyAlignment="1">
      <alignment horizontal="center" vertical="center" wrapText="1"/>
    </xf>
    <xf numFmtId="49" fontId="132" fillId="33" borderId="65" xfId="0" applyNumberFormat="1" applyFont="1" applyFill="1" applyBorder="1" applyAlignment="1" quotePrefix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49" fontId="134" fillId="33" borderId="37" xfId="0" applyNumberFormat="1" applyFont="1" applyFill="1" applyBorder="1" applyAlignment="1" quotePrefix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49" fontId="14" fillId="33" borderId="52" xfId="0" applyNumberFormat="1" applyFont="1" applyFill="1" applyBorder="1" applyAlignment="1">
      <alignment horizontal="center" vertical="center"/>
    </xf>
    <xf numFmtId="49" fontId="134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shrinkToFi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132" fillId="33" borderId="12" xfId="0" applyNumberFormat="1" applyFont="1" applyFill="1" applyBorder="1" applyAlignment="1">
      <alignment horizontal="center" vertical="center" shrinkToFit="1"/>
    </xf>
    <xf numFmtId="49" fontId="132" fillId="33" borderId="52" xfId="0" applyNumberFormat="1" applyFont="1" applyFill="1" applyBorder="1" applyAlignment="1">
      <alignment horizontal="center" vertical="center" wrapText="1" shrinkToFit="1"/>
    </xf>
    <xf numFmtId="49" fontId="12" fillId="33" borderId="46" xfId="0" applyNumberFormat="1" applyFont="1" applyFill="1" applyBorder="1" applyAlignment="1">
      <alignment horizontal="center" vertical="center" wrapText="1"/>
    </xf>
    <xf numFmtId="49" fontId="134" fillId="33" borderId="36" xfId="0" applyNumberFormat="1" applyFont="1" applyFill="1" applyBorder="1" applyAlignment="1">
      <alignment horizontal="center" vertical="center" wrapText="1"/>
    </xf>
    <xf numFmtId="49" fontId="12" fillId="33" borderId="36" xfId="0" applyNumberFormat="1" applyFont="1" applyFill="1" applyBorder="1" applyAlignment="1">
      <alignment horizontal="center" vertical="center" shrinkToFit="1"/>
    </xf>
    <xf numFmtId="49" fontId="132" fillId="33" borderId="36" xfId="0" applyNumberFormat="1" applyFont="1" applyFill="1" applyBorder="1" applyAlignment="1">
      <alignment horizontal="center" vertical="center" wrapText="1"/>
    </xf>
    <xf numFmtId="49" fontId="132" fillId="33" borderId="46" xfId="0" applyNumberFormat="1" applyFont="1" applyFill="1" applyBorder="1" applyAlignment="1">
      <alignment horizontal="center" vertical="center" wrapText="1" shrinkToFit="1"/>
    </xf>
    <xf numFmtId="49" fontId="132" fillId="33" borderId="70" xfId="0" applyNumberFormat="1" applyFont="1" applyFill="1" applyBorder="1" applyAlignment="1">
      <alignment horizontal="center" vertical="center" shrinkToFit="1"/>
    </xf>
    <xf numFmtId="0" fontId="65" fillId="0" borderId="17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5" fillId="0" borderId="54" xfId="0" applyFont="1" applyBorder="1" applyAlignment="1">
      <alignment horizontal="center" vertical="center"/>
    </xf>
    <xf numFmtId="49" fontId="12" fillId="33" borderId="84" xfId="0" applyNumberFormat="1" applyFont="1" applyFill="1" applyBorder="1" applyAlignment="1">
      <alignment horizontal="center" vertical="center"/>
    </xf>
    <xf numFmtId="49" fontId="14" fillId="33" borderId="84" xfId="0" applyNumberFormat="1" applyFont="1" applyFill="1" applyBorder="1" applyAlignment="1">
      <alignment horizontal="center" vertical="center"/>
    </xf>
    <xf numFmtId="49" fontId="14" fillId="33" borderId="65" xfId="0" applyNumberFormat="1" applyFont="1" applyFill="1" applyBorder="1" applyAlignment="1">
      <alignment horizontal="center" vertical="center"/>
    </xf>
    <xf numFmtId="49" fontId="14" fillId="33" borderId="50" xfId="0" applyNumberFormat="1" applyFont="1" applyFill="1" applyBorder="1" applyAlignment="1">
      <alignment horizontal="center" vertical="center" wrapText="1"/>
    </xf>
    <xf numFmtId="49" fontId="132" fillId="33" borderId="47" xfId="0" applyNumberFormat="1" applyFont="1" applyFill="1" applyBorder="1" applyAlignment="1">
      <alignment horizontal="center" vertical="center" shrinkToFit="1"/>
    </xf>
    <xf numFmtId="49" fontId="132" fillId="33" borderId="51" xfId="0" applyNumberFormat="1" applyFont="1" applyFill="1" applyBorder="1" applyAlignment="1">
      <alignment horizontal="center" vertical="center" wrapText="1" shrinkToFit="1"/>
    </xf>
    <xf numFmtId="49" fontId="12" fillId="33" borderId="84" xfId="0" applyNumberFormat="1" applyFont="1" applyFill="1" applyBorder="1" applyAlignment="1">
      <alignment horizontal="center" vertical="center" wrapText="1"/>
    </xf>
    <xf numFmtId="49" fontId="134" fillId="33" borderId="20" xfId="0" applyNumberFormat="1" applyFont="1" applyFill="1" applyBorder="1" applyAlignment="1">
      <alignment horizontal="center" vertical="center" wrapText="1"/>
    </xf>
    <xf numFmtId="49" fontId="12" fillId="33" borderId="20" xfId="0" applyNumberFormat="1" applyFont="1" applyFill="1" applyBorder="1" applyAlignment="1">
      <alignment horizontal="center" vertical="center" shrinkToFit="1"/>
    </xf>
    <xf numFmtId="49" fontId="132" fillId="33" borderId="20" xfId="0" applyNumberFormat="1" applyFont="1" applyFill="1" applyBorder="1" applyAlignment="1">
      <alignment horizontal="center" vertical="center" wrapText="1"/>
    </xf>
    <xf numFmtId="49" fontId="132" fillId="33" borderId="84" xfId="0" applyNumberFormat="1" applyFont="1" applyFill="1" applyBorder="1" applyAlignment="1">
      <alignment horizontal="center" vertical="center" wrapText="1" shrinkToFit="1"/>
    </xf>
    <xf numFmtId="49" fontId="132" fillId="33" borderId="65" xfId="0" applyNumberFormat="1" applyFont="1" applyFill="1" applyBorder="1" applyAlignment="1">
      <alignment horizontal="center" vertical="center" shrinkToFit="1"/>
    </xf>
    <xf numFmtId="49" fontId="132" fillId="33" borderId="50" xfId="0" applyNumberFormat="1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vertical="center" shrinkToFit="1"/>
    </xf>
    <xf numFmtId="0" fontId="13" fillId="0" borderId="30" xfId="0" applyFont="1" applyFill="1" applyBorder="1" applyAlignment="1">
      <alignment horizontal="center" vertical="center"/>
    </xf>
    <xf numFmtId="49" fontId="12" fillId="0" borderId="44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vertical="center" shrinkToFit="1"/>
    </xf>
    <xf numFmtId="0" fontId="18" fillId="0" borderId="30" xfId="0" applyFont="1" applyFill="1" applyBorder="1" applyAlignment="1">
      <alignment horizontal="center" vertical="center"/>
    </xf>
    <xf numFmtId="49" fontId="14" fillId="0" borderId="44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84" xfId="0" applyNumberFormat="1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vertical="center" shrinkToFit="1"/>
    </xf>
    <xf numFmtId="0" fontId="14" fillId="0" borderId="57" xfId="0" applyFont="1" applyFill="1" applyBorder="1" applyAlignment="1">
      <alignment vertical="center" shrinkToFit="1"/>
    </xf>
    <xf numFmtId="0" fontId="18" fillId="0" borderId="13" xfId="0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52" xfId="0" applyNumberFormat="1" applyFont="1" applyFill="1" applyBorder="1" applyAlignment="1">
      <alignment horizontal="center" vertical="center"/>
    </xf>
    <xf numFmtId="49" fontId="14" fillId="0" borderId="65" xfId="0" applyNumberFormat="1" applyFont="1" applyFill="1" applyBorder="1" applyAlignment="1">
      <alignment horizontal="center" vertical="center"/>
    </xf>
    <xf numFmtId="49" fontId="12" fillId="33" borderId="52" xfId="0" applyNumberFormat="1" applyFont="1" applyFill="1" applyBorder="1" applyAlignment="1">
      <alignment horizontal="center" vertical="center"/>
    </xf>
    <xf numFmtId="49" fontId="12" fillId="33" borderId="65" xfId="0" applyNumberFormat="1" applyFont="1" applyFill="1" applyBorder="1" applyAlignment="1">
      <alignment horizontal="center" vertical="center"/>
    </xf>
    <xf numFmtId="49" fontId="12" fillId="33" borderId="51" xfId="0" applyNumberFormat="1" applyFont="1" applyFill="1" applyBorder="1" applyAlignment="1">
      <alignment horizontal="center" vertical="center" shrinkToFit="1"/>
    </xf>
    <xf numFmtId="49" fontId="12" fillId="33" borderId="65" xfId="0" applyNumberFormat="1" applyFont="1" applyFill="1" applyBorder="1" applyAlignment="1">
      <alignment horizontal="center" vertical="center" shrinkToFit="1"/>
    </xf>
    <xf numFmtId="49" fontId="12" fillId="33" borderId="70" xfId="0" applyNumberFormat="1" applyFont="1" applyFill="1" applyBorder="1" applyAlignment="1">
      <alignment horizontal="center" vertical="center" shrinkToFit="1"/>
    </xf>
    <xf numFmtId="49" fontId="12" fillId="33" borderId="51" xfId="0" applyNumberFormat="1" applyFont="1" applyFill="1" applyBorder="1" applyAlignment="1">
      <alignment horizontal="center" vertical="center" wrapText="1" shrinkToFit="1"/>
    </xf>
    <xf numFmtId="49" fontId="27" fillId="33" borderId="32" xfId="69" applyNumberFormat="1" applyFont="1" applyFill="1" applyBorder="1" applyAlignment="1">
      <alignment horizontal="center" vertical="center"/>
      <protection/>
    </xf>
    <xf numFmtId="49" fontId="28" fillId="33" borderId="32" xfId="69" applyNumberFormat="1" applyFont="1" applyFill="1" applyBorder="1" applyAlignment="1">
      <alignment horizontal="center" vertical="center"/>
      <protection/>
    </xf>
    <xf numFmtId="49" fontId="28" fillId="33" borderId="84" xfId="68" applyNumberFormat="1" applyFont="1" applyFill="1" applyBorder="1" applyAlignment="1" quotePrefix="1">
      <alignment horizontal="center" vertical="center" wrapText="1"/>
      <protection/>
    </xf>
    <xf numFmtId="49" fontId="28" fillId="33" borderId="46" xfId="0" applyNumberFormat="1" applyFont="1" applyFill="1" applyBorder="1" applyAlignment="1">
      <alignment horizontal="center" vertical="center" wrapText="1" shrinkToFit="1"/>
    </xf>
    <xf numFmtId="49" fontId="28" fillId="33" borderId="82" xfId="0" applyNumberFormat="1" applyFont="1" applyFill="1" applyBorder="1" applyAlignment="1">
      <alignment horizontal="center" vertical="center"/>
    </xf>
    <xf numFmtId="49" fontId="13" fillId="33" borderId="84" xfId="0" applyNumberFormat="1" applyFont="1" applyFill="1" applyBorder="1" applyAlignment="1">
      <alignment horizontal="center" vertical="center"/>
    </xf>
    <xf numFmtId="49" fontId="27" fillId="33" borderId="82" xfId="0" applyNumberFormat="1" applyFont="1" applyFill="1" applyBorder="1" applyAlignment="1">
      <alignment horizontal="center" vertical="center"/>
    </xf>
    <xf numFmtId="49" fontId="28" fillId="33" borderId="64" xfId="0" applyNumberFormat="1" applyFont="1" applyFill="1" applyBorder="1" applyAlignment="1">
      <alignment horizontal="center" vertical="center" wrapText="1"/>
    </xf>
    <xf numFmtId="49" fontId="28" fillId="33" borderId="47" xfId="68" applyNumberFormat="1" applyFont="1" applyFill="1" applyBorder="1" applyAlignment="1">
      <alignment horizontal="center" vertical="center" wrapText="1"/>
      <protection/>
    </xf>
    <xf numFmtId="49" fontId="28" fillId="33" borderId="47" xfId="0" applyNumberFormat="1" applyFont="1" applyFill="1" applyBorder="1" applyAlignment="1">
      <alignment horizontal="center" vertical="center" wrapText="1" shrinkToFit="1"/>
    </xf>
    <xf numFmtId="49" fontId="27" fillId="33" borderId="51" xfId="0" applyNumberFormat="1" applyFont="1" applyFill="1" applyBorder="1" applyAlignment="1">
      <alignment horizontal="center" vertical="center" wrapText="1"/>
    </xf>
    <xf numFmtId="49" fontId="27" fillId="33" borderId="64" xfId="0" applyNumberFormat="1" applyFont="1" applyFill="1" applyBorder="1" applyAlignment="1">
      <alignment horizontal="center" vertical="center" wrapText="1"/>
    </xf>
    <xf numFmtId="49" fontId="28" fillId="33" borderId="51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49" fontId="28" fillId="33" borderId="84" xfId="0" applyNumberFormat="1" applyFont="1" applyFill="1" applyBorder="1" applyAlignment="1">
      <alignment horizontal="center" vertical="center" wrapText="1" shrinkToFit="1"/>
    </xf>
    <xf numFmtId="49" fontId="28" fillId="33" borderId="47" xfId="68" applyNumberFormat="1" applyFont="1" applyFill="1" applyBorder="1" applyAlignment="1" quotePrefix="1">
      <alignment horizontal="center" vertical="center" wrapText="1"/>
      <protection/>
    </xf>
    <xf numFmtId="0" fontId="27" fillId="33" borderId="51" xfId="0" applyFont="1" applyFill="1" applyBorder="1" applyAlignment="1">
      <alignment horizontal="center" vertical="center"/>
    </xf>
    <xf numFmtId="0" fontId="28" fillId="33" borderId="51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28" fillId="33" borderId="60" xfId="0" applyNumberFormat="1" applyFont="1" applyFill="1" applyBorder="1" applyAlignment="1">
      <alignment horizontal="center" vertical="center"/>
    </xf>
    <xf numFmtId="49" fontId="28" fillId="33" borderId="42" xfId="0" applyNumberFormat="1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 horizontal="center" vertical="center"/>
    </xf>
    <xf numFmtId="49" fontId="27" fillId="33" borderId="75" xfId="69" applyNumberFormat="1" applyFont="1" applyFill="1" applyBorder="1" applyAlignment="1">
      <alignment horizontal="center" vertical="center" wrapText="1"/>
      <protection/>
    </xf>
    <xf numFmtId="49" fontId="27" fillId="33" borderId="60" xfId="0" applyNumberFormat="1" applyFont="1" applyFill="1" applyBorder="1" applyAlignment="1">
      <alignment horizontal="center" vertical="center"/>
    </xf>
    <xf numFmtId="49" fontId="28" fillId="33" borderId="75" xfId="69" applyNumberFormat="1" applyFont="1" applyFill="1" applyBorder="1" applyAlignment="1">
      <alignment horizontal="center" vertical="center" wrapText="1"/>
      <protection/>
    </xf>
    <xf numFmtId="49" fontId="28" fillId="33" borderId="82" xfId="0" applyNumberFormat="1" applyFont="1" applyFill="1" applyBorder="1" applyAlignment="1">
      <alignment horizontal="center" vertical="center" wrapText="1"/>
    </xf>
    <xf numFmtId="49" fontId="27" fillId="33" borderId="82" xfId="0" applyNumberFormat="1" applyFont="1" applyFill="1" applyBorder="1" applyAlignment="1">
      <alignment horizontal="center" vertical="center" wrapText="1"/>
    </xf>
    <xf numFmtId="49" fontId="28" fillId="33" borderId="46" xfId="68" applyNumberFormat="1" applyFont="1" applyFill="1" applyBorder="1" applyAlignment="1" quotePrefix="1">
      <alignment horizontal="center" vertical="center" wrapText="1"/>
      <protection/>
    </xf>
    <xf numFmtId="0" fontId="6" fillId="0" borderId="34" xfId="0" applyFont="1" applyBorder="1" applyAlignment="1">
      <alignment horizontal="center" vertical="center"/>
    </xf>
    <xf numFmtId="49" fontId="28" fillId="33" borderId="44" xfId="0" applyNumberFormat="1" applyFont="1" applyFill="1" applyBorder="1" applyAlignment="1">
      <alignment horizontal="center" vertical="center" wrapText="1"/>
    </xf>
    <xf numFmtId="0" fontId="28" fillId="33" borderId="44" xfId="0" applyFont="1" applyFill="1" applyBorder="1" applyAlignment="1">
      <alignment horizontal="center" vertical="center"/>
    </xf>
    <xf numFmtId="49" fontId="27" fillId="33" borderId="13" xfId="69" applyNumberFormat="1" applyFont="1" applyFill="1" applyBorder="1" applyAlignment="1">
      <alignment horizontal="center" vertical="center" wrapText="1"/>
      <protection/>
    </xf>
    <xf numFmtId="49" fontId="28" fillId="33" borderId="13" xfId="69" applyNumberFormat="1" applyFont="1" applyFill="1" applyBorder="1" applyAlignment="1">
      <alignment horizontal="center" vertical="center" wrapText="1"/>
      <protection/>
    </xf>
    <xf numFmtId="49" fontId="28" fillId="33" borderId="78" xfId="0" applyNumberFormat="1" applyFont="1" applyFill="1" applyBorder="1" applyAlignment="1">
      <alignment horizontal="center" vertical="center" wrapText="1"/>
    </xf>
    <xf numFmtId="49" fontId="27" fillId="33" borderId="78" xfId="0" applyNumberFormat="1" applyFont="1" applyFill="1" applyBorder="1" applyAlignment="1">
      <alignment horizontal="center" vertical="center" wrapText="1"/>
    </xf>
    <xf numFmtId="0" fontId="28" fillId="33" borderId="47" xfId="0" applyFont="1" applyFill="1" applyBorder="1" applyAlignment="1">
      <alignment horizontal="center" vertical="center"/>
    </xf>
    <xf numFmtId="49" fontId="28" fillId="33" borderId="84" xfId="68" applyNumberFormat="1" applyFont="1" applyFill="1" applyBorder="1" applyAlignment="1">
      <alignment horizontal="center" vertical="center" wrapText="1"/>
      <protection/>
    </xf>
    <xf numFmtId="49" fontId="28" fillId="33" borderId="44" xfId="68" applyNumberFormat="1" applyFont="1" applyFill="1" applyBorder="1" applyAlignment="1">
      <alignment horizontal="center" vertical="center" wrapText="1"/>
      <protection/>
    </xf>
    <xf numFmtId="49" fontId="27" fillId="33" borderId="13" xfId="0" applyNumberFormat="1" applyFont="1" applyFill="1" applyBorder="1" applyAlignment="1">
      <alignment horizontal="center" vertical="center" wrapText="1"/>
    </xf>
    <xf numFmtId="49" fontId="28" fillId="33" borderId="13" xfId="0" applyNumberFormat="1" applyFont="1" applyFill="1" applyBorder="1" applyAlignment="1">
      <alignment horizontal="center" vertical="center" wrapText="1"/>
    </xf>
    <xf numFmtId="49" fontId="28" fillId="33" borderId="30" xfId="69" applyNumberFormat="1" applyFont="1" applyFill="1" applyBorder="1" applyAlignment="1">
      <alignment horizontal="center" vertical="center"/>
      <protection/>
    </xf>
    <xf numFmtId="49" fontId="28" fillId="33" borderId="36" xfId="69" applyNumberFormat="1" applyFont="1" applyFill="1" applyBorder="1" applyAlignment="1">
      <alignment horizontal="center" vertical="center"/>
      <protection/>
    </xf>
    <xf numFmtId="49" fontId="13" fillId="33" borderId="44" xfId="0" applyNumberFormat="1" applyFont="1" applyFill="1" applyBorder="1" applyAlignment="1">
      <alignment horizontal="center" vertical="center"/>
    </xf>
    <xf numFmtId="0" fontId="28" fillId="33" borderId="14" xfId="69" applyFont="1" applyFill="1" applyBorder="1" applyAlignment="1">
      <alignment vertical="center" shrinkToFit="1"/>
      <protection/>
    </xf>
    <xf numFmtId="0" fontId="28" fillId="33" borderId="30" xfId="0" applyFont="1" applyFill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 shrinkToFit="1"/>
    </xf>
    <xf numFmtId="0" fontId="13" fillId="0" borderId="86" xfId="0" applyFont="1" applyBorder="1" applyAlignment="1">
      <alignment horizontal="center" vertical="center"/>
    </xf>
    <xf numFmtId="49" fontId="18" fillId="0" borderId="86" xfId="0" applyNumberFormat="1" applyFont="1" applyBorder="1" applyAlignment="1">
      <alignment horizontal="center" vertical="center" shrinkToFit="1"/>
    </xf>
    <xf numFmtId="49" fontId="13" fillId="0" borderId="70" xfId="0" applyNumberFormat="1" applyFont="1" applyBorder="1" applyAlignment="1">
      <alignment horizontal="center" vertical="center" wrapText="1" shrinkToFit="1"/>
    </xf>
    <xf numFmtId="49" fontId="18" fillId="0" borderId="77" xfId="0" applyNumberFormat="1" applyFont="1" applyBorder="1" applyAlignment="1">
      <alignment horizontal="center" vertical="center" shrinkToFit="1"/>
    </xf>
    <xf numFmtId="49" fontId="13" fillId="0" borderId="75" xfId="0" applyNumberFormat="1" applyFont="1" applyBorder="1" applyAlignment="1">
      <alignment horizontal="center" vertical="center" wrapText="1" shrinkToFit="1"/>
    </xf>
    <xf numFmtId="49" fontId="137" fillId="0" borderId="12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136" fillId="0" borderId="84" xfId="0" applyNumberFormat="1" applyFont="1" applyFill="1" applyBorder="1" applyAlignment="1">
      <alignment horizontal="center" vertical="center" wrapText="1"/>
    </xf>
    <xf numFmtId="49" fontId="137" fillId="0" borderId="20" xfId="0" applyNumberFormat="1" applyFont="1" applyFill="1" applyBorder="1" applyAlignment="1">
      <alignment horizontal="center" vertical="center" wrapText="1"/>
    </xf>
    <xf numFmtId="49" fontId="136" fillId="0" borderId="0" xfId="0" applyNumberFormat="1" applyFont="1" applyFill="1" applyBorder="1" applyAlignment="1">
      <alignment horizontal="center" vertical="center" wrapText="1"/>
    </xf>
    <xf numFmtId="49" fontId="137" fillId="0" borderId="65" xfId="0" applyNumberFormat="1" applyFont="1" applyFill="1" applyBorder="1" applyAlignment="1">
      <alignment horizontal="center" vertical="center"/>
    </xf>
    <xf numFmtId="49" fontId="27" fillId="0" borderId="84" xfId="0" applyNumberFormat="1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49" fontId="28" fillId="0" borderId="65" xfId="0" applyNumberFormat="1" applyFont="1" applyBorder="1" applyAlignment="1">
      <alignment horizontal="center" vertical="center"/>
    </xf>
    <xf numFmtId="49" fontId="52" fillId="0" borderId="20" xfId="0" applyNumberFormat="1" applyFont="1" applyFill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49" fontId="138" fillId="0" borderId="70" xfId="0" applyNumberFormat="1" applyFont="1" applyFill="1" applyBorder="1" applyAlignment="1">
      <alignment horizontal="center" vertical="center"/>
    </xf>
    <xf numFmtId="49" fontId="13" fillId="0" borderId="70" xfId="0" applyNumberFormat="1" applyFont="1" applyFill="1" applyBorder="1" applyAlignment="1">
      <alignment horizontal="center" vertical="center"/>
    </xf>
    <xf numFmtId="49" fontId="137" fillId="0" borderId="47" xfId="0" applyNumberFormat="1" applyFont="1" applyFill="1" applyBorder="1" applyAlignment="1">
      <alignment horizontal="center" vertical="center" wrapText="1"/>
    </xf>
    <xf numFmtId="49" fontId="136" fillId="0" borderId="83" xfId="0" applyNumberFormat="1" applyFont="1" applyFill="1" applyBorder="1" applyAlignment="1">
      <alignment horizontal="center" vertical="center" wrapText="1"/>
    </xf>
    <xf numFmtId="49" fontId="137" fillId="0" borderId="51" xfId="0" applyNumberFormat="1" applyFont="1" applyFill="1" applyBorder="1" applyAlignment="1">
      <alignment horizontal="center" vertical="center"/>
    </xf>
    <xf numFmtId="49" fontId="28" fillId="0" borderId="47" xfId="0" applyNumberFormat="1" applyFont="1" applyFill="1" applyBorder="1" applyAlignment="1">
      <alignment horizontal="center" vertical="center" wrapText="1"/>
    </xf>
    <xf numFmtId="49" fontId="28" fillId="0" borderId="83" xfId="0" applyNumberFormat="1" applyFont="1" applyBorder="1" applyAlignment="1">
      <alignment horizontal="center" vertical="center" wrapText="1"/>
    </xf>
    <xf numFmtId="49" fontId="28" fillId="0" borderId="51" xfId="0" applyNumberFormat="1" applyFont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 wrapText="1"/>
    </xf>
    <xf numFmtId="49" fontId="137" fillId="0" borderId="65" xfId="0" applyNumberFormat="1" applyFont="1" applyFill="1" applyBorder="1" applyAlignment="1">
      <alignment horizontal="center" vertical="center" wrapText="1"/>
    </xf>
    <xf numFmtId="49" fontId="28" fillId="0" borderId="65" xfId="0" applyNumberFormat="1" applyFont="1" applyBorder="1" applyAlignment="1">
      <alignment horizontal="center" vertical="center" wrapText="1"/>
    </xf>
    <xf numFmtId="49" fontId="136" fillId="0" borderId="42" xfId="0" applyNumberFormat="1" applyFont="1" applyFill="1" applyBorder="1" applyAlignment="1">
      <alignment horizontal="center" vertical="center" wrapText="1"/>
    </xf>
    <xf numFmtId="49" fontId="137" fillId="0" borderId="14" xfId="0" applyNumberFormat="1" applyFont="1" applyFill="1" applyBorder="1" applyAlignment="1">
      <alignment horizontal="center" vertical="center" wrapText="1"/>
    </xf>
    <xf numFmtId="49" fontId="136" fillId="0" borderId="58" xfId="0" applyNumberFormat="1" applyFont="1" applyFill="1" applyBorder="1" applyAlignment="1">
      <alignment horizontal="center" vertical="center" wrapText="1"/>
    </xf>
    <xf numFmtId="49" fontId="137" fillId="0" borderId="75" xfId="0" applyNumberFormat="1" applyFont="1" applyFill="1" applyBorder="1" applyAlignment="1">
      <alignment horizontal="center" vertical="center"/>
    </xf>
    <xf numFmtId="49" fontId="27" fillId="0" borderId="42" xfId="0" applyNumberFormat="1" applyFont="1" applyBorder="1" applyAlignment="1">
      <alignment horizontal="center" vertical="center" wrapText="1"/>
    </xf>
    <xf numFmtId="49" fontId="52" fillId="0" borderId="50" xfId="0" applyNumberFormat="1" applyFont="1" applyFill="1" applyBorder="1" applyAlignment="1">
      <alignment horizontal="center" vertical="center" wrapText="1"/>
    </xf>
    <xf numFmtId="49" fontId="28" fillId="0" borderId="58" xfId="0" applyNumberFormat="1" applyFont="1" applyBorder="1" applyAlignment="1">
      <alignment horizontal="center" vertical="center" wrapText="1"/>
    </xf>
    <xf numFmtId="49" fontId="28" fillId="0" borderId="75" xfId="0" applyNumberFormat="1" applyFont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 wrapText="1"/>
    </xf>
    <xf numFmtId="49" fontId="136" fillId="0" borderId="44" xfId="0" applyNumberFormat="1" applyFont="1" applyFill="1" applyBorder="1" applyAlignment="1">
      <alignment horizontal="center" vertical="center" wrapText="1"/>
    </xf>
    <xf numFmtId="49" fontId="137" fillId="0" borderId="30" xfId="0" applyNumberFormat="1" applyFont="1" applyFill="1" applyBorder="1" applyAlignment="1">
      <alignment horizontal="center" vertical="center" wrapText="1"/>
    </xf>
    <xf numFmtId="49" fontId="27" fillId="0" borderId="44" xfId="0" applyNumberFormat="1" applyFont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0" fontId="13" fillId="0" borderId="35" xfId="68" applyFont="1" applyBorder="1" applyAlignment="1">
      <alignment horizontal="center" vertical="center"/>
      <protection/>
    </xf>
    <xf numFmtId="0" fontId="13" fillId="0" borderId="34" xfId="68" applyFont="1" applyBorder="1" applyAlignment="1">
      <alignment horizontal="center" vertical="center"/>
      <protection/>
    </xf>
    <xf numFmtId="49" fontId="14" fillId="33" borderId="54" xfId="0" applyNumberFormat="1" applyFont="1" applyFill="1" applyBorder="1" applyAlignment="1">
      <alignment horizontal="center" vertical="center" wrapText="1"/>
    </xf>
    <xf numFmtId="49" fontId="14" fillId="33" borderId="76" xfId="0" applyNumberFormat="1" applyFont="1" applyFill="1" applyBorder="1" applyAlignment="1">
      <alignment horizontal="center" vertical="center" wrapText="1"/>
    </xf>
    <xf numFmtId="49" fontId="14" fillId="33" borderId="87" xfId="0" applyNumberFormat="1" applyFont="1" applyFill="1" applyBorder="1" applyAlignment="1">
      <alignment horizontal="center" vertical="center" wrapText="1"/>
    </xf>
    <xf numFmtId="0" fontId="64" fillId="0" borderId="54" xfId="68" applyFont="1" applyBorder="1" applyAlignment="1">
      <alignment horizontal="center" vertical="center"/>
      <protection/>
    </xf>
    <xf numFmtId="0" fontId="64" fillId="0" borderId="35" xfId="68" applyFont="1" applyBorder="1" applyAlignment="1">
      <alignment horizontal="center" vertical="center"/>
      <protection/>
    </xf>
    <xf numFmtId="0" fontId="64" fillId="0" borderId="33" xfId="68" applyFont="1" applyBorder="1" applyAlignment="1">
      <alignment horizontal="center" vertical="center"/>
      <protection/>
    </xf>
    <xf numFmtId="0" fontId="64" fillId="0" borderId="16" xfId="68" applyFont="1" applyBorder="1" applyAlignment="1">
      <alignment horizontal="center" vertical="center"/>
      <protection/>
    </xf>
    <xf numFmtId="49" fontId="27" fillId="33" borderId="70" xfId="0" applyNumberFormat="1" applyFont="1" applyFill="1" applyBorder="1" applyAlignment="1">
      <alignment horizontal="center" vertical="center"/>
    </xf>
    <xf numFmtId="49" fontId="27" fillId="33" borderId="65" xfId="0" applyNumberFormat="1" applyFont="1" applyFill="1" applyBorder="1" applyAlignment="1">
      <alignment horizontal="center" vertical="center"/>
    </xf>
    <xf numFmtId="49" fontId="28" fillId="33" borderId="65" xfId="0" applyNumberFormat="1" applyFont="1" applyFill="1" applyBorder="1" applyAlignment="1">
      <alignment horizontal="center" vertical="center"/>
    </xf>
    <xf numFmtId="49" fontId="28" fillId="33" borderId="70" xfId="0" applyNumberFormat="1" applyFont="1" applyFill="1" applyBorder="1" applyAlignment="1">
      <alignment horizontal="center" vertical="center"/>
    </xf>
    <xf numFmtId="0" fontId="140" fillId="34" borderId="42" xfId="0" applyFont="1" applyFill="1" applyBorder="1" applyAlignment="1">
      <alignment vertical="center" shrinkToFit="1"/>
    </xf>
    <xf numFmtId="0" fontId="129" fillId="34" borderId="44" xfId="0" applyFont="1" applyFill="1" applyBorder="1" applyAlignment="1">
      <alignment horizontal="center" vertical="center"/>
    </xf>
    <xf numFmtId="49" fontId="140" fillId="34" borderId="44" xfId="0" applyNumberFormat="1" applyFont="1" applyFill="1" applyBorder="1" applyAlignment="1">
      <alignment horizontal="center" vertical="center"/>
    </xf>
    <xf numFmtId="0" fontId="129" fillId="34" borderId="30" xfId="0" applyFont="1" applyFill="1" applyBorder="1" applyAlignment="1">
      <alignment horizontal="center" vertical="center"/>
    </xf>
    <xf numFmtId="0" fontId="140" fillId="34" borderId="75" xfId="0" applyFont="1" applyFill="1" applyBorder="1" applyAlignment="1">
      <alignment vertical="center" shrinkToFit="1"/>
    </xf>
    <xf numFmtId="49" fontId="140" fillId="34" borderId="13" xfId="0" applyNumberFormat="1" applyFont="1" applyFill="1" applyBorder="1" applyAlignment="1">
      <alignment horizontal="center" vertical="center"/>
    </xf>
    <xf numFmtId="0" fontId="130" fillId="34" borderId="37" xfId="69" applyFont="1" applyFill="1" applyBorder="1" applyAlignment="1">
      <alignment vertical="center" shrinkToFit="1"/>
      <protection/>
    </xf>
    <xf numFmtId="49" fontId="129" fillId="34" borderId="30" xfId="0" applyNumberFormat="1" applyFont="1" applyFill="1" applyBorder="1" applyAlignment="1">
      <alignment horizontal="center" vertical="center"/>
    </xf>
    <xf numFmtId="49" fontId="18" fillId="0" borderId="58" xfId="0" applyNumberFormat="1" applyFont="1" applyBorder="1" applyAlignment="1">
      <alignment horizontal="center" vertical="center" shrinkToFit="1"/>
    </xf>
    <xf numFmtId="49" fontId="18" fillId="0" borderId="59" xfId="0" applyNumberFormat="1" applyFont="1" applyBorder="1" applyAlignment="1">
      <alignment horizontal="center" vertical="center" shrinkToFit="1"/>
    </xf>
    <xf numFmtId="49" fontId="138" fillId="0" borderId="12" xfId="0" applyNumberFormat="1" applyFont="1" applyFill="1" applyBorder="1" applyAlignment="1">
      <alignment horizontal="center" vertical="center"/>
    </xf>
    <xf numFmtId="49" fontId="138" fillId="0" borderId="84" xfId="0" applyNumberFormat="1" applyFont="1" applyFill="1" applyBorder="1" applyAlignment="1">
      <alignment horizontal="center" vertical="center"/>
    </xf>
    <xf numFmtId="0" fontId="141" fillId="34" borderId="42" xfId="0" applyFont="1" applyFill="1" applyBorder="1" applyAlignment="1">
      <alignment vertical="center" shrinkToFit="1"/>
    </xf>
    <xf numFmtId="0" fontId="128" fillId="34" borderId="30" xfId="0" applyFont="1" applyFill="1" applyBorder="1" applyAlignment="1">
      <alignment horizontal="center" vertical="center"/>
    </xf>
    <xf numFmtId="49" fontId="141" fillId="34" borderId="44" xfId="0" applyNumberFormat="1" applyFont="1" applyFill="1" applyBorder="1" applyAlignment="1">
      <alignment horizontal="center" vertical="center"/>
    </xf>
    <xf numFmtId="0" fontId="141" fillId="34" borderId="62" xfId="0" applyFont="1" applyFill="1" applyBorder="1" applyAlignment="1">
      <alignment vertical="center" shrinkToFit="1"/>
    </xf>
    <xf numFmtId="0" fontId="141" fillId="34" borderId="57" xfId="0" applyFont="1" applyFill="1" applyBorder="1" applyAlignment="1">
      <alignment vertical="center" shrinkToFit="1"/>
    </xf>
    <xf numFmtId="0" fontId="128" fillId="34" borderId="13" xfId="0" applyFont="1" applyFill="1" applyBorder="1" applyAlignment="1">
      <alignment horizontal="center" vertical="center"/>
    </xf>
    <xf numFmtId="49" fontId="141" fillId="34" borderId="13" xfId="0" applyNumberFormat="1" applyFont="1" applyFill="1" applyBorder="1" applyAlignment="1">
      <alignment horizontal="center" vertical="center"/>
    </xf>
    <xf numFmtId="49" fontId="33" fillId="33" borderId="36" xfId="69" applyNumberFormat="1" applyFont="1" applyFill="1" applyBorder="1" applyAlignment="1">
      <alignment horizontal="center" vertical="center"/>
      <protection/>
    </xf>
    <xf numFmtId="49" fontId="33" fillId="33" borderId="30" xfId="69" applyNumberFormat="1" applyFont="1" applyFill="1" applyBorder="1" applyAlignment="1">
      <alignment horizontal="center" vertical="center"/>
      <protection/>
    </xf>
    <xf numFmtId="49" fontId="4" fillId="33" borderId="84" xfId="0" applyNumberFormat="1" applyFont="1" applyFill="1" applyBorder="1" applyAlignment="1">
      <alignment horizontal="center" vertical="center"/>
    </xf>
    <xf numFmtId="0" fontId="142" fillId="0" borderId="59" xfId="0" applyFont="1" applyFill="1" applyBorder="1" applyAlignment="1">
      <alignment horizontal="center" vertical="center"/>
    </xf>
    <xf numFmtId="0" fontId="142" fillId="0" borderId="72" xfId="0" applyFont="1" applyFill="1" applyBorder="1" applyAlignment="1">
      <alignment horizontal="center" vertical="center"/>
    </xf>
    <xf numFmtId="49" fontId="136" fillId="0" borderId="12" xfId="0" applyNumberFormat="1" applyFont="1" applyFill="1" applyBorder="1" applyAlignment="1">
      <alignment horizontal="center" vertical="center"/>
    </xf>
    <xf numFmtId="49" fontId="136" fillId="0" borderId="84" xfId="0" applyNumberFormat="1" applyFont="1" applyFill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7" fillId="0" borderId="84" xfId="0" applyNumberFormat="1" applyFont="1" applyBorder="1" applyAlignment="1">
      <alignment horizontal="center" vertical="center"/>
    </xf>
    <xf numFmtId="49" fontId="28" fillId="0" borderId="84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33" fillId="0" borderId="72" xfId="0" applyNumberFormat="1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 shrinkToFit="1"/>
    </xf>
    <xf numFmtId="49" fontId="13" fillId="0" borderId="13" xfId="0" applyNumberFormat="1" applyFont="1" applyBorder="1" applyAlignment="1">
      <alignment horizontal="center" vertical="center" shrinkToFit="1"/>
    </xf>
    <xf numFmtId="49" fontId="143" fillId="33" borderId="10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/>
    </xf>
    <xf numFmtId="49" fontId="14" fillId="33" borderId="35" xfId="68" applyNumberFormat="1" applyFont="1" applyFill="1" applyBorder="1" applyAlignment="1">
      <alignment horizontal="center" vertical="center"/>
      <protection/>
    </xf>
    <xf numFmtId="49" fontId="14" fillId="33" borderId="34" xfId="68" applyNumberFormat="1" applyFont="1" applyFill="1" applyBorder="1" applyAlignment="1">
      <alignment horizontal="center" vertical="center"/>
      <protection/>
    </xf>
    <xf numFmtId="0" fontId="12" fillId="33" borderId="28" xfId="68" applyFont="1" applyFill="1" applyBorder="1" applyAlignment="1">
      <alignment horizontal="left" vertical="center" wrapText="1"/>
      <protection/>
    </xf>
    <xf numFmtId="0" fontId="12" fillId="33" borderId="55" xfId="68" applyFont="1" applyFill="1" applyBorder="1" applyAlignment="1">
      <alignment horizontal="center" vertical="center"/>
      <protection/>
    </xf>
    <xf numFmtId="0" fontId="12" fillId="33" borderId="33" xfId="68" applyFont="1" applyFill="1" applyBorder="1" applyAlignment="1">
      <alignment horizontal="center" vertical="center"/>
      <protection/>
    </xf>
    <xf numFmtId="49" fontId="12" fillId="33" borderId="54" xfId="0" applyNumberFormat="1" applyFont="1" applyFill="1" applyBorder="1" applyAlignment="1">
      <alignment horizontal="center" vertical="center" wrapText="1"/>
    </xf>
    <xf numFmtId="49" fontId="12" fillId="33" borderId="76" xfId="0" applyNumberFormat="1" applyFont="1" applyFill="1" applyBorder="1" applyAlignment="1">
      <alignment horizontal="center" vertical="center" wrapText="1"/>
    </xf>
    <xf numFmtId="49" fontId="12" fillId="33" borderId="87" xfId="0" applyNumberFormat="1" applyFont="1" applyFill="1" applyBorder="1" applyAlignment="1">
      <alignment horizontal="center" vertical="center" wrapText="1"/>
    </xf>
    <xf numFmtId="49" fontId="12" fillId="33" borderId="54" xfId="0" applyNumberFormat="1" applyFont="1" applyFill="1" applyBorder="1" applyAlignment="1" quotePrefix="1">
      <alignment horizontal="center" vertical="center" wrapText="1"/>
    </xf>
    <xf numFmtId="0" fontId="15" fillId="33" borderId="0" xfId="68" applyFont="1" applyFill="1">
      <alignment/>
      <protection/>
    </xf>
    <xf numFmtId="49" fontId="12" fillId="33" borderId="35" xfId="68" applyNumberFormat="1" applyFont="1" applyFill="1" applyBorder="1" applyAlignment="1">
      <alignment horizontal="center" vertical="center"/>
      <protection/>
    </xf>
    <xf numFmtId="49" fontId="12" fillId="33" borderId="34" xfId="68" applyNumberFormat="1" applyFont="1" applyFill="1" applyBorder="1" applyAlignment="1">
      <alignment horizontal="center" vertical="center"/>
      <protection/>
    </xf>
    <xf numFmtId="0" fontId="144" fillId="0" borderId="56" xfId="0" applyFont="1" applyFill="1" applyBorder="1" applyAlignment="1" quotePrefix="1">
      <alignment horizontal="center" vertical="center" shrinkToFit="1"/>
    </xf>
    <xf numFmtId="0" fontId="144" fillId="0" borderId="13" xfId="0" applyFont="1" applyFill="1" applyBorder="1" applyAlignment="1" quotePrefix="1">
      <alignment horizontal="center" vertical="center" shrinkToFit="1"/>
    </xf>
    <xf numFmtId="49" fontId="145" fillId="33" borderId="78" xfId="0" applyNumberFormat="1" applyFont="1" applyFill="1" applyBorder="1" applyAlignment="1">
      <alignment horizontal="center" vertical="center" shrinkToFit="1"/>
    </xf>
    <xf numFmtId="185" fontId="144" fillId="0" borderId="52" xfId="0" applyNumberFormat="1" applyFont="1" applyFill="1" applyBorder="1" applyAlignment="1">
      <alignment horizontal="center" vertical="center" shrinkToFit="1"/>
    </xf>
    <xf numFmtId="49" fontId="146" fillId="33" borderId="65" xfId="0" applyNumberFormat="1" applyFont="1" applyFill="1" applyBorder="1" applyAlignment="1">
      <alignment horizontal="center" vertical="center" wrapText="1"/>
    </xf>
    <xf numFmtId="185" fontId="144" fillId="0" borderId="74" xfId="0" applyNumberFormat="1" applyFont="1" applyFill="1" applyBorder="1" applyAlignment="1">
      <alignment horizontal="center" vertical="center" shrinkToFit="1"/>
    </xf>
    <xf numFmtId="49" fontId="146" fillId="33" borderId="81" xfId="0" applyNumberFormat="1" applyFont="1" applyFill="1" applyBorder="1" applyAlignment="1">
      <alignment horizontal="center" vertical="center" wrapText="1"/>
    </xf>
    <xf numFmtId="49" fontId="145" fillId="33" borderId="70" xfId="0" applyNumberFormat="1" applyFont="1" applyFill="1" applyBorder="1" applyAlignment="1">
      <alignment horizontal="center" vertical="center" shrinkToFit="1"/>
    </xf>
    <xf numFmtId="0" fontId="140" fillId="34" borderId="62" xfId="0" applyFont="1" applyFill="1" applyBorder="1" applyAlignment="1">
      <alignment vertical="center"/>
    </xf>
    <xf numFmtId="0" fontId="140" fillId="34" borderId="30" xfId="0" applyFont="1" applyFill="1" applyBorder="1" applyAlignment="1">
      <alignment horizontal="center" vertical="center"/>
    </xf>
    <xf numFmtId="49" fontId="140" fillId="34" borderId="30" xfId="0" applyNumberFormat="1" applyFont="1" applyFill="1" applyBorder="1" applyAlignment="1">
      <alignment horizontal="center" vertical="center" wrapText="1"/>
    </xf>
    <xf numFmtId="185" fontId="18" fillId="0" borderId="58" xfId="0" applyNumberFormat="1" applyFont="1" applyBorder="1" applyAlignment="1">
      <alignment horizontal="center" vertical="center" shrinkToFit="1"/>
    </xf>
    <xf numFmtId="185" fontId="18" fillId="0" borderId="59" xfId="0" applyNumberFormat="1" applyFont="1" applyBorder="1" applyAlignment="1">
      <alignment horizontal="center" vertical="center" shrinkToFit="1"/>
    </xf>
    <xf numFmtId="0" fontId="129" fillId="34" borderId="75" xfId="0" applyFont="1" applyFill="1" applyBorder="1" applyAlignment="1">
      <alignment vertical="center" wrapText="1" shrinkToFit="1"/>
    </xf>
    <xf numFmtId="0" fontId="129" fillId="34" borderId="52" xfId="0" applyFont="1" applyFill="1" applyBorder="1" applyAlignment="1">
      <alignment horizontal="center" vertical="center" shrinkToFit="1"/>
    </xf>
    <xf numFmtId="0" fontId="129" fillId="34" borderId="70" xfId="0" applyFont="1" applyFill="1" applyBorder="1" applyAlignment="1">
      <alignment horizontal="center" vertical="center" shrinkToFit="1"/>
    </xf>
    <xf numFmtId="49" fontId="24" fillId="33" borderId="84" xfId="0" applyNumberFormat="1" applyFont="1" applyFill="1" applyBorder="1" applyAlignment="1">
      <alignment horizontal="center" vertical="center" wrapText="1"/>
    </xf>
    <xf numFmtId="49" fontId="143" fillId="33" borderId="20" xfId="0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shrinkToFit="1"/>
    </xf>
    <xf numFmtId="49" fontId="11" fillId="33" borderId="56" xfId="0" applyNumberFormat="1" applyFont="1" applyFill="1" applyBorder="1" applyAlignment="1">
      <alignment horizontal="center" vertical="center" shrinkToFit="1"/>
    </xf>
    <xf numFmtId="49" fontId="11" fillId="33" borderId="74" xfId="0" applyNumberFormat="1" applyFont="1" applyFill="1" applyBorder="1" applyAlignment="1">
      <alignment horizontal="center" vertical="center" shrinkToFit="1"/>
    </xf>
    <xf numFmtId="49" fontId="11" fillId="33" borderId="48" xfId="0" applyNumberFormat="1" applyFont="1" applyFill="1" applyBorder="1" applyAlignment="1">
      <alignment horizontal="center" vertical="center" shrinkToFit="1"/>
    </xf>
    <xf numFmtId="49" fontId="11" fillId="33" borderId="64" xfId="0" applyNumberFormat="1" applyFont="1" applyFill="1" applyBorder="1" applyAlignment="1">
      <alignment horizontal="center" vertical="center" shrinkToFit="1"/>
    </xf>
    <xf numFmtId="49" fontId="11" fillId="33" borderId="51" xfId="0" applyNumberFormat="1" applyFont="1" applyFill="1" applyBorder="1" applyAlignment="1">
      <alignment horizontal="center" vertical="center" shrinkToFit="1"/>
    </xf>
    <xf numFmtId="49" fontId="11" fillId="33" borderId="73" xfId="0" applyNumberFormat="1" applyFont="1" applyFill="1" applyBorder="1" applyAlignment="1">
      <alignment horizontal="center" vertical="center" shrinkToFit="1"/>
    </xf>
    <xf numFmtId="49" fontId="11" fillId="33" borderId="57" xfId="0" applyNumberFormat="1" applyFont="1" applyFill="1" applyBorder="1" applyAlignment="1">
      <alignment horizontal="center" vertical="center" shrinkToFit="1"/>
    </xf>
    <xf numFmtId="49" fontId="11" fillId="33" borderId="62" xfId="0" applyNumberFormat="1" applyFont="1" applyFill="1" applyBorder="1" applyAlignment="1">
      <alignment horizontal="center" vertical="center" shrinkToFit="1"/>
    </xf>
    <xf numFmtId="49" fontId="2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39" fillId="0" borderId="28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147" fillId="34" borderId="36" xfId="0" applyNumberFormat="1" applyFont="1" applyFill="1" applyBorder="1" applyAlignment="1">
      <alignment horizontal="center" vertical="center" wrapText="1"/>
    </xf>
    <xf numFmtId="49" fontId="147" fillId="34" borderId="20" xfId="0" applyNumberFormat="1" applyFont="1" applyFill="1" applyBorder="1" applyAlignment="1">
      <alignment horizontal="center" vertical="center" wrapText="1"/>
    </xf>
    <xf numFmtId="49" fontId="147" fillId="34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9" fillId="0" borderId="0" xfId="43" applyFont="1" applyFill="1" applyAlignment="1" applyProtection="1">
      <alignment horizontal="left" wrapText="1"/>
      <protection/>
    </xf>
    <xf numFmtId="58" fontId="4" fillId="0" borderId="32" xfId="0" applyNumberFormat="1" applyFont="1" applyFill="1" applyBorder="1" applyAlignment="1">
      <alignment horizontal="right" wrapText="1"/>
    </xf>
    <xf numFmtId="0" fontId="0" fillId="0" borderId="32" xfId="0" applyBorder="1" applyAlignment="1">
      <alignment horizontal="right" wrapText="1"/>
    </xf>
    <xf numFmtId="0" fontId="39" fillId="0" borderId="28" xfId="0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/>
    </xf>
    <xf numFmtId="0" fontId="35" fillId="33" borderId="68" xfId="0" applyFont="1" applyFill="1" applyBorder="1" applyAlignment="1">
      <alignment horizontal="center" vertical="center"/>
    </xf>
    <xf numFmtId="190" fontId="128" fillId="34" borderId="36" xfId="0" applyNumberFormat="1" applyFont="1" applyFill="1" applyBorder="1" applyAlignment="1">
      <alignment horizontal="center" vertical="center" wrapText="1"/>
    </xf>
    <xf numFmtId="190" fontId="128" fillId="34" borderId="20" xfId="0" applyNumberFormat="1" applyFont="1" applyFill="1" applyBorder="1" applyAlignment="1">
      <alignment horizontal="center" vertical="center" wrapText="1"/>
    </xf>
    <xf numFmtId="190" fontId="128" fillId="34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49" fontId="140" fillId="34" borderId="36" xfId="0" applyNumberFormat="1" applyFont="1" applyFill="1" applyBorder="1" applyAlignment="1">
      <alignment horizontal="center" vertical="center"/>
    </xf>
    <xf numFmtId="0" fontId="148" fillId="34" borderId="20" xfId="0" applyFont="1" applyFill="1" applyBorder="1" applyAlignment="1">
      <alignment horizontal="center" vertical="center"/>
    </xf>
    <xf numFmtId="0" fontId="148" fillId="34" borderId="11" xfId="0" applyFont="1" applyFill="1" applyBorder="1" applyAlignment="1">
      <alignment horizontal="center" vertical="center"/>
    </xf>
    <xf numFmtId="49" fontId="141" fillId="34" borderId="36" xfId="0" applyNumberFormat="1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49" fontId="129" fillId="34" borderId="3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7" fillId="0" borderId="0" xfId="0" applyFont="1" applyAlignment="1">
      <alignment horizontal="center" shrinkToFit="1"/>
    </xf>
    <xf numFmtId="20" fontId="47" fillId="0" borderId="0" xfId="0" applyNumberFormat="1" applyFont="1" applyAlignment="1">
      <alignment horizontal="center" shrinkToFit="1"/>
    </xf>
    <xf numFmtId="0" fontId="13" fillId="0" borderId="17" xfId="0" applyFont="1" applyBorder="1" applyAlignment="1">
      <alignment horizontal="center" vertical="center"/>
    </xf>
    <xf numFmtId="0" fontId="149" fillId="34" borderId="75" xfId="0" applyFont="1" applyFill="1" applyBorder="1" applyAlignment="1">
      <alignment horizontal="center" vertical="center" shrinkToFit="1"/>
    </xf>
    <xf numFmtId="0" fontId="148" fillId="34" borderId="65" xfId="0" applyFont="1" applyFill="1" applyBorder="1" applyAlignment="1">
      <alignment horizontal="center" vertical="center" shrinkToFit="1"/>
    </xf>
    <xf numFmtId="0" fontId="148" fillId="34" borderId="71" xfId="0" applyFont="1" applyFill="1" applyBorder="1" applyAlignment="1">
      <alignment horizontal="center" vertical="center" shrinkToFit="1"/>
    </xf>
    <xf numFmtId="0" fontId="16" fillId="0" borderId="0" xfId="68" applyFont="1" applyAlignment="1">
      <alignment horizontal="center" vertical="center"/>
      <protection/>
    </xf>
    <xf numFmtId="0" fontId="17" fillId="0" borderId="0" xfId="68" applyFont="1" applyAlignment="1">
      <alignment horizontal="center" vertical="center"/>
      <protection/>
    </xf>
    <xf numFmtId="0" fontId="13" fillId="0" borderId="28" xfId="68" applyFont="1" applyBorder="1" applyAlignment="1">
      <alignment horizontal="center" vertical="center"/>
      <protection/>
    </xf>
    <xf numFmtId="0" fontId="13" fillId="0" borderId="55" xfId="68" applyFont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常规 2" xfId="58"/>
    <cellStyle name="常规 2 2" xfId="59"/>
    <cellStyle name="常规 2 2 2" xfId="60"/>
    <cellStyle name="常规 5 4" xfId="61"/>
    <cellStyle name="常规 5 4 2" xfId="62"/>
    <cellStyle name="常规 5 4 2 2" xfId="63"/>
    <cellStyle name="説明文" xfId="64"/>
    <cellStyle name="Currency [0]" xfId="65"/>
    <cellStyle name="Currency" xfId="66"/>
    <cellStyle name="入力" xfId="67"/>
    <cellStyle name="標準 2" xfId="68"/>
    <cellStyle name="標準 3" xfId="69"/>
    <cellStyle name="標準 4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57150</xdr:rowOff>
    </xdr:from>
    <xdr:to>
      <xdr:col>1</xdr:col>
      <xdr:colOff>561975</xdr:colOff>
      <xdr:row>6</xdr:row>
      <xdr:rowOff>85725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7150"/>
          <a:ext cx="23526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2</xdr:col>
      <xdr:colOff>9525</xdr:colOff>
      <xdr:row>5</xdr:row>
      <xdr:rowOff>219075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22860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3</xdr:row>
      <xdr:rowOff>180975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47625</xdr:colOff>
      <xdr:row>4</xdr:row>
      <xdr:rowOff>38100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66675"/>
          <a:ext cx="2066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57150</xdr:colOff>
      <xdr:row>5</xdr:row>
      <xdr:rowOff>19050</xdr:rowOff>
    </xdr:to>
    <xdr:pic>
      <xdr:nvPicPr>
        <xdr:cNvPr id="5" name="图片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0"/>
          <a:ext cx="2457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11</xdr:col>
      <xdr:colOff>228600</xdr:colOff>
      <xdr:row>4</xdr:row>
      <xdr:rowOff>19050</xdr:rowOff>
    </xdr:to>
    <xdr:sp>
      <xdr:nvSpPr>
        <xdr:cNvPr id="4" name="正方形/長方形 1"/>
        <xdr:cNvSpPr>
          <a:spLocks/>
        </xdr:cNvSpPr>
      </xdr:nvSpPr>
      <xdr:spPr>
        <a:xfrm>
          <a:off x="9725025" y="952500"/>
          <a:ext cx="1847850" cy="1905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28</a:t>
          </a:r>
          <a:r>
            <a:rPr lang="en-US" cap="none" sz="800" b="0" i="0" u="none" baseline="0">
              <a:solidFill>
                <a:srgbClr val="000000"/>
              </a:solidFill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</a:rPr>
            <a:t>9</a:t>
          </a:r>
          <a:r>
            <a:rPr lang="en-US" cap="none" sz="800" b="0" i="0" u="none" baseline="0">
              <a:solidFill>
                <a:srgbClr val="000000"/>
              </a:solidFill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9</xdr:col>
      <xdr:colOff>9525</xdr:colOff>
      <xdr:row>17</xdr:row>
      <xdr:rowOff>9525</xdr:rowOff>
    </xdr:from>
    <xdr:to>
      <xdr:col>9</xdr:col>
      <xdr:colOff>904875</xdr:colOff>
      <xdr:row>18</xdr:row>
      <xdr:rowOff>0</xdr:rowOff>
    </xdr:to>
    <xdr:sp>
      <xdr:nvSpPr>
        <xdr:cNvPr id="5" name="正方形/長方形 5"/>
        <xdr:cNvSpPr>
          <a:spLocks/>
        </xdr:cNvSpPr>
      </xdr:nvSpPr>
      <xdr:spPr>
        <a:xfrm>
          <a:off x="9525000" y="5457825"/>
          <a:ext cx="895350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  <xdr:twoCellAnchor>
    <xdr:from>
      <xdr:col>3</xdr:col>
      <xdr:colOff>47625</xdr:colOff>
      <xdr:row>22</xdr:row>
      <xdr:rowOff>9525</xdr:rowOff>
    </xdr:from>
    <xdr:to>
      <xdr:col>11</xdr:col>
      <xdr:colOff>0</xdr:colOff>
      <xdr:row>23</xdr:row>
      <xdr:rowOff>0</xdr:rowOff>
    </xdr:to>
    <xdr:sp>
      <xdr:nvSpPr>
        <xdr:cNvPr id="6" name="正方形/長方形 6"/>
        <xdr:cNvSpPr>
          <a:spLocks/>
        </xdr:cNvSpPr>
      </xdr:nvSpPr>
      <xdr:spPr>
        <a:xfrm>
          <a:off x="3276600" y="7981950"/>
          <a:ext cx="8067675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CANCELED</a:t>
          </a:r>
        </a:p>
      </xdr:txBody>
    </xdr:sp>
    <xdr:clientData/>
  </xdr:twoCellAnchor>
  <xdr:twoCellAnchor>
    <xdr:from>
      <xdr:col>3</xdr:col>
      <xdr:colOff>47625</xdr:colOff>
      <xdr:row>20</xdr:row>
      <xdr:rowOff>9525</xdr:rowOff>
    </xdr:from>
    <xdr:to>
      <xdr:col>4</xdr:col>
      <xdr:colOff>0</xdr:colOff>
      <xdr:row>20</xdr:row>
      <xdr:rowOff>495300</xdr:rowOff>
    </xdr:to>
    <xdr:sp>
      <xdr:nvSpPr>
        <xdr:cNvPr id="7" name="正方形/長方形 7"/>
        <xdr:cNvSpPr>
          <a:spLocks/>
        </xdr:cNvSpPr>
      </xdr:nvSpPr>
      <xdr:spPr>
        <a:xfrm>
          <a:off x="3276600" y="6972300"/>
          <a:ext cx="866775" cy="4857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1</xdr:col>
      <xdr:colOff>57150</xdr:colOff>
      <xdr:row>3</xdr:row>
      <xdr:rowOff>238125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2505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0</xdr:rowOff>
    </xdr:from>
    <xdr:to>
      <xdr:col>1</xdr:col>
      <xdr:colOff>590550</xdr:colOff>
      <xdr:row>3</xdr:row>
      <xdr:rowOff>457200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23717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142875</xdr:rowOff>
    </xdr:from>
    <xdr:to>
      <xdr:col>1</xdr:col>
      <xdr:colOff>285750</xdr:colOff>
      <xdr:row>6</xdr:row>
      <xdr:rowOff>19050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2190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1</xdr:col>
      <xdr:colOff>342900</xdr:colOff>
      <xdr:row>5</xdr:row>
      <xdr:rowOff>9525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23717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0</xdr:rowOff>
    </xdr:from>
    <xdr:to>
      <xdr:col>2</xdr:col>
      <xdr:colOff>57150</xdr:colOff>
      <xdr:row>3</xdr:row>
      <xdr:rowOff>171450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27336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W23"/>
  <sheetViews>
    <sheetView tabSelected="1" workbookViewId="0" topLeftCell="A1">
      <selection activeCell="K13" sqref="K13"/>
    </sheetView>
  </sheetViews>
  <sheetFormatPr defaultColWidth="8.796875" defaultRowHeight="14.25"/>
  <cols>
    <col min="1" max="1" width="22.3984375" style="3" customWidth="1"/>
    <col min="2" max="4" width="11" style="1" customWidth="1"/>
    <col min="5" max="8" width="9.3984375" style="1" customWidth="1"/>
    <col min="9" max="20" width="7.69921875" style="1" customWidth="1"/>
    <col min="21" max="21" width="9" style="5" customWidth="1"/>
    <col min="22" max="16384" width="9" style="5" customWidth="1"/>
  </cols>
  <sheetData>
    <row r="2" spans="1:20" ht="27">
      <c r="A2" s="12"/>
      <c r="B2" s="25"/>
      <c r="C2" s="25"/>
      <c r="D2" s="2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</row>
    <row r="3" spans="1:20" ht="23.25" customHeight="1">
      <c r="A3" s="279"/>
      <c r="B3" s="279"/>
      <c r="C3" s="279"/>
      <c r="D3" s="279"/>
      <c r="E3" s="280"/>
      <c r="F3" s="280"/>
      <c r="G3" s="280"/>
      <c r="H3" s="280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</row>
    <row r="4" spans="2:20" s="16" customFormat="1" ht="14.25" customHeight="1">
      <c r="B4" s="13"/>
      <c r="C4" s="13"/>
      <c r="D4" s="1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2:20" s="16" customFormat="1" ht="14.25" customHeight="1">
      <c r="B5" s="13"/>
      <c r="C5" s="13"/>
      <c r="D5" s="13"/>
      <c r="E5" s="14"/>
      <c r="F5" s="14"/>
      <c r="G5" s="14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2:20" s="16" customFormat="1" ht="14.25" customHeight="1">
      <c r="B6" s="13"/>
      <c r="C6" s="13"/>
      <c r="D6" s="13"/>
      <c r="E6" s="14"/>
      <c r="F6" s="14"/>
      <c r="G6" s="14"/>
      <c r="H6" s="14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2:20" s="16" customFormat="1" ht="14.25" customHeight="1">
      <c r="B7" s="13"/>
      <c r="C7" s="13"/>
      <c r="D7" s="13"/>
      <c r="E7" s="14"/>
      <c r="F7" s="14"/>
      <c r="G7" s="14"/>
      <c r="H7" s="14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6.5" customHeight="1">
      <c r="A8" s="181" t="s">
        <v>144</v>
      </c>
      <c r="B8"/>
      <c r="C8"/>
      <c r="D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18"/>
      <c r="R8" s="218"/>
      <c r="S8" s="218"/>
      <c r="T8" s="3"/>
    </row>
    <row r="9" spans="1:20" ht="24" customHeight="1">
      <c r="A9" s="217" t="s">
        <v>0</v>
      </c>
      <c r="B9" s="216" t="s">
        <v>1</v>
      </c>
      <c r="C9" s="216" t="s">
        <v>270</v>
      </c>
      <c r="D9" s="216" t="s">
        <v>271</v>
      </c>
      <c r="E9" s="412" t="s">
        <v>272</v>
      </c>
      <c r="F9" s="217" t="s">
        <v>270</v>
      </c>
      <c r="G9" s="216" t="s">
        <v>277</v>
      </c>
      <c r="H9" s="216" t="s">
        <v>271</v>
      </c>
      <c r="I9" s="419" t="s">
        <v>273</v>
      </c>
      <c r="J9" s="415" t="s">
        <v>270</v>
      </c>
      <c r="K9" s="216" t="s">
        <v>277</v>
      </c>
      <c r="L9" s="216" t="s">
        <v>271</v>
      </c>
      <c r="M9" s="412" t="s">
        <v>274</v>
      </c>
      <c r="N9" s="217" t="s">
        <v>270</v>
      </c>
      <c r="O9" s="216" t="s">
        <v>277</v>
      </c>
      <c r="P9" s="216" t="s">
        <v>271</v>
      </c>
      <c r="Q9" s="419" t="s">
        <v>275</v>
      </c>
      <c r="R9" s="415" t="s">
        <v>270</v>
      </c>
      <c r="S9" s="216" t="s">
        <v>271</v>
      </c>
      <c r="T9" s="419" t="s">
        <v>276</v>
      </c>
    </row>
    <row r="10" spans="1:23" s="8" customFormat="1" ht="31.5" customHeight="1">
      <c r="A10" s="282" t="s">
        <v>154</v>
      </c>
      <c r="B10" s="390" t="s">
        <v>166</v>
      </c>
      <c r="C10" s="677" t="s">
        <v>80</v>
      </c>
      <c r="D10" s="677" t="s">
        <v>80</v>
      </c>
      <c r="E10" s="679" t="s">
        <v>80</v>
      </c>
      <c r="F10" s="420" t="s">
        <v>367</v>
      </c>
      <c r="G10" s="310" t="s">
        <v>321</v>
      </c>
      <c r="H10" s="310" t="s">
        <v>374</v>
      </c>
      <c r="I10" s="421" t="s">
        <v>163</v>
      </c>
      <c r="J10" s="416" t="s">
        <v>331</v>
      </c>
      <c r="K10" s="310" t="s">
        <v>25</v>
      </c>
      <c r="L10" s="310" t="s">
        <v>332</v>
      </c>
      <c r="M10" s="413" t="s">
        <v>333</v>
      </c>
      <c r="N10" s="698" t="s">
        <v>398</v>
      </c>
      <c r="O10" s="696" t="s">
        <v>399</v>
      </c>
      <c r="P10" s="696" t="s">
        <v>400</v>
      </c>
      <c r="Q10" s="699" t="s">
        <v>401</v>
      </c>
      <c r="R10" s="416" t="s">
        <v>322</v>
      </c>
      <c r="S10" s="310" t="s">
        <v>323</v>
      </c>
      <c r="T10" s="699" t="s">
        <v>168</v>
      </c>
      <c r="U10" s="163"/>
      <c r="V10" s="28"/>
      <c r="W10" s="28"/>
    </row>
    <row r="11" spans="1:23" s="8" customFormat="1" ht="31.5" customHeight="1">
      <c r="A11" s="274" t="s">
        <v>155</v>
      </c>
      <c r="B11" s="223" t="s">
        <v>158</v>
      </c>
      <c r="C11" s="680">
        <v>45404</v>
      </c>
      <c r="D11" s="680">
        <v>45412</v>
      </c>
      <c r="E11" s="681" t="s">
        <v>391</v>
      </c>
      <c r="F11" s="422" t="s">
        <v>375</v>
      </c>
      <c r="G11" s="281" t="s">
        <v>80</v>
      </c>
      <c r="H11" s="281" t="s">
        <v>321</v>
      </c>
      <c r="I11" s="423" t="s">
        <v>167</v>
      </c>
      <c r="J11" s="417" t="s">
        <v>334</v>
      </c>
      <c r="K11" s="220" t="s">
        <v>332</v>
      </c>
      <c r="L11" s="220" t="s">
        <v>335</v>
      </c>
      <c r="M11" s="414" t="s">
        <v>336</v>
      </c>
      <c r="N11" s="702" t="s">
        <v>402</v>
      </c>
      <c r="O11" s="695" t="s">
        <v>335</v>
      </c>
      <c r="P11" s="695" t="s">
        <v>403</v>
      </c>
      <c r="Q11" s="700" t="s">
        <v>404</v>
      </c>
      <c r="R11" s="417" t="s">
        <v>375</v>
      </c>
      <c r="S11" s="220" t="s">
        <v>389</v>
      </c>
      <c r="T11" s="700" t="s">
        <v>170</v>
      </c>
      <c r="U11" s="28"/>
      <c r="V11" s="28"/>
      <c r="W11" s="28"/>
    </row>
    <row r="12" spans="1:23" s="8" customFormat="1" ht="31.5" customHeight="1">
      <c r="A12" s="394" t="s">
        <v>164</v>
      </c>
      <c r="B12" s="390" t="s">
        <v>200</v>
      </c>
      <c r="C12" s="677" t="s">
        <v>25</v>
      </c>
      <c r="D12" s="677" t="s">
        <v>25</v>
      </c>
      <c r="E12" s="679" t="s">
        <v>80</v>
      </c>
      <c r="F12" s="420" t="s">
        <v>374</v>
      </c>
      <c r="G12" s="310" t="s">
        <v>326</v>
      </c>
      <c r="H12" s="310" t="s">
        <v>371</v>
      </c>
      <c r="I12" s="421" t="s">
        <v>171</v>
      </c>
      <c r="J12" s="416" t="s">
        <v>332</v>
      </c>
      <c r="K12" s="310" t="s">
        <v>25</v>
      </c>
      <c r="L12" s="310" t="s">
        <v>337</v>
      </c>
      <c r="M12" s="413" t="s">
        <v>338</v>
      </c>
      <c r="N12" s="698" t="s">
        <v>402</v>
      </c>
      <c r="O12" s="696" t="s">
        <v>335</v>
      </c>
      <c r="P12" s="696" t="s">
        <v>403</v>
      </c>
      <c r="Q12" s="699" t="s">
        <v>405</v>
      </c>
      <c r="R12" s="416" t="s">
        <v>375</v>
      </c>
      <c r="S12" s="310" t="s">
        <v>368</v>
      </c>
      <c r="T12" s="699" t="s">
        <v>203</v>
      </c>
      <c r="U12" s="163"/>
      <c r="V12" s="28"/>
      <c r="W12" s="28"/>
    </row>
    <row r="13" spans="1:23" s="8" customFormat="1" ht="31.5" customHeight="1">
      <c r="A13" s="406" t="s">
        <v>148</v>
      </c>
      <c r="B13" s="407" t="s">
        <v>166</v>
      </c>
      <c r="C13" s="680">
        <v>45407</v>
      </c>
      <c r="D13" s="682">
        <v>45419</v>
      </c>
      <c r="E13" s="683" t="s">
        <v>392</v>
      </c>
      <c r="F13" s="424" t="s">
        <v>321</v>
      </c>
      <c r="G13" s="408" t="s">
        <v>80</v>
      </c>
      <c r="H13" s="408" t="s">
        <v>370</v>
      </c>
      <c r="I13" s="425" t="s">
        <v>201</v>
      </c>
      <c r="J13" s="418" t="s">
        <v>332</v>
      </c>
      <c r="K13" s="409" t="s">
        <v>337</v>
      </c>
      <c r="L13" s="409" t="s">
        <v>339</v>
      </c>
      <c r="M13" s="427" t="s">
        <v>340</v>
      </c>
      <c r="N13" s="703" t="s">
        <v>406</v>
      </c>
      <c r="O13" s="697" t="s">
        <v>339</v>
      </c>
      <c r="P13" s="697" t="s">
        <v>407</v>
      </c>
      <c r="Q13" s="701" t="s">
        <v>408</v>
      </c>
      <c r="R13" s="418" t="s">
        <v>390</v>
      </c>
      <c r="S13" s="409" t="s">
        <v>376</v>
      </c>
      <c r="T13" s="701" t="s">
        <v>206</v>
      </c>
      <c r="U13" s="28"/>
      <c r="V13" s="28"/>
      <c r="W13" s="28"/>
    </row>
    <row r="14" spans="1:23" s="8" customFormat="1" ht="30" customHeight="1">
      <c r="A14" s="410" t="s">
        <v>154</v>
      </c>
      <c r="B14" s="411" t="s">
        <v>250</v>
      </c>
      <c r="C14" s="678" t="s">
        <v>80</v>
      </c>
      <c r="D14" s="678" t="s">
        <v>80</v>
      </c>
      <c r="E14" s="684" t="s">
        <v>80</v>
      </c>
      <c r="F14" s="426" t="s">
        <v>376</v>
      </c>
      <c r="G14" s="220" t="s">
        <v>328</v>
      </c>
      <c r="H14" s="220" t="s">
        <v>377</v>
      </c>
      <c r="I14" s="423" t="s">
        <v>207</v>
      </c>
      <c r="J14" s="417" t="s">
        <v>337</v>
      </c>
      <c r="K14" s="220" t="s">
        <v>25</v>
      </c>
      <c r="L14" s="220" t="s">
        <v>341</v>
      </c>
      <c r="M14" s="414" t="s">
        <v>342</v>
      </c>
      <c r="N14" s="702" t="s">
        <v>403</v>
      </c>
      <c r="O14" s="695" t="s">
        <v>409</v>
      </c>
      <c r="P14" s="695" t="s">
        <v>410</v>
      </c>
      <c r="Q14" s="700" t="s">
        <v>380</v>
      </c>
      <c r="R14" s="417" t="s">
        <v>321</v>
      </c>
      <c r="S14" s="220" t="s">
        <v>372</v>
      </c>
      <c r="T14" s="700" t="s">
        <v>252</v>
      </c>
      <c r="U14" s="311"/>
      <c r="V14" s="28"/>
      <c r="W14" s="28"/>
    </row>
    <row r="17" ht="19.5" customHeight="1"/>
    <row r="18" ht="19.5" customHeight="1"/>
    <row r="20" spans="1:20" ht="14.25">
      <c r="A20" s="2"/>
      <c r="B20" s="4"/>
      <c r="C20" s="4"/>
      <c r="D20" s="4"/>
      <c r="E20" s="4"/>
      <c r="F20" s="4"/>
      <c r="G20" s="4"/>
      <c r="H20" s="4"/>
      <c r="I20" s="2"/>
      <c r="J20" s="2"/>
      <c r="K20" s="2"/>
      <c r="L20" s="2"/>
      <c r="M20" s="2"/>
      <c r="N20" s="2"/>
      <c r="O20" s="2"/>
      <c r="P20" s="2"/>
      <c r="Q20" s="4"/>
      <c r="R20" s="4"/>
      <c r="S20" s="4"/>
      <c r="T20" s="204"/>
    </row>
    <row r="21" spans="1:20" ht="14.25">
      <c r="A21" s="2"/>
      <c r="T21" s="203"/>
    </row>
    <row r="22" ht="14.25">
      <c r="T22" s="203"/>
    </row>
    <row r="23" spans="9:20" ht="14.25">
      <c r="I23" s="205"/>
      <c r="J23" s="205"/>
      <c r="K23" s="205"/>
      <c r="L23" s="205"/>
      <c r="T23" s="203"/>
    </row>
  </sheetData>
  <sheetProtection/>
  <mergeCells count="1">
    <mergeCell ref="E2:T2"/>
  </mergeCells>
  <printOptions/>
  <pageMargins left="0.35433070866141736" right="0.1968503937007874" top="0.2755905511811024" bottom="0.1968503937007874" header="0.35433070866141736" footer="0.31496062992125984"/>
  <pageSetup fitToHeight="1" fitToWidth="1" horizontalDpi="1200" verticalDpi="12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O16"/>
  <sheetViews>
    <sheetView zoomScalePageLayoutView="0" workbookViewId="0" topLeftCell="A1">
      <selection activeCell="H15" sqref="H15"/>
    </sheetView>
  </sheetViews>
  <sheetFormatPr defaultColWidth="8.796875" defaultRowHeight="14.25"/>
  <cols>
    <col min="1" max="1" width="22.5" style="10" customWidth="1"/>
    <col min="2" max="2" width="8.8984375" style="19" customWidth="1"/>
    <col min="3" max="5" width="9.59765625" style="9" customWidth="1"/>
    <col min="6" max="12" width="11.09765625" style="9" customWidth="1"/>
    <col min="13" max="16384" width="9" style="8" customWidth="1"/>
  </cols>
  <sheetData>
    <row r="1" spans="1:13" ht="14.25">
      <c r="A1" s="3"/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5"/>
    </row>
    <row r="2" spans="1:13" ht="26.25">
      <c r="A2" s="165"/>
      <c r="B2" s="165"/>
      <c r="C2" s="707" t="s">
        <v>8</v>
      </c>
      <c r="D2" s="707"/>
      <c r="E2" s="707"/>
      <c r="F2" s="707"/>
      <c r="G2" s="707"/>
      <c r="H2" s="707"/>
      <c r="I2" s="707"/>
      <c r="J2" s="707"/>
      <c r="K2" s="707"/>
      <c r="L2" s="707"/>
      <c r="M2" s="5"/>
    </row>
    <row r="3" spans="1:13" ht="23.25" customHeight="1">
      <c r="A3" s="3"/>
      <c r="B3" s="6"/>
      <c r="C3" s="708" t="s">
        <v>18</v>
      </c>
      <c r="D3" s="708"/>
      <c r="E3" s="708"/>
      <c r="F3" s="708"/>
      <c r="G3" s="708"/>
      <c r="H3" s="708"/>
      <c r="I3" s="708"/>
      <c r="J3" s="708"/>
      <c r="K3" s="708"/>
      <c r="L3" s="708"/>
      <c r="M3" s="5"/>
    </row>
    <row r="4" spans="1:13" ht="14.25" customHeight="1">
      <c r="A4" s="5"/>
      <c r="B4" s="6"/>
      <c r="C4" s="5"/>
      <c r="D4" s="5"/>
      <c r="E4" s="5"/>
      <c r="F4" s="1"/>
      <c r="G4" s="1"/>
      <c r="H4" s="1"/>
      <c r="I4" s="29"/>
      <c r="J4" s="29"/>
      <c r="K4" s="29"/>
      <c r="L4" s="18"/>
      <c r="M4" s="5"/>
    </row>
    <row r="5" spans="1:13" ht="14.25" customHeight="1">
      <c r="A5" s="5"/>
      <c r="B5" s="6"/>
      <c r="C5" s="5"/>
      <c r="D5" s="5"/>
      <c r="E5" s="5"/>
      <c r="F5" s="1"/>
      <c r="G5" s="1"/>
      <c r="H5" s="1"/>
      <c r="I5" s="29"/>
      <c r="J5" s="29"/>
      <c r="K5" s="29"/>
      <c r="L5" s="18"/>
      <c r="M5" s="5"/>
    </row>
    <row r="6" spans="1:13" ht="18" customHeight="1">
      <c r="A6" s="709"/>
      <c r="B6" s="709"/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5"/>
    </row>
    <row r="7" spans="1:13" ht="15.75" customHeight="1">
      <c r="A7" s="710"/>
      <c r="B7" s="710"/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207"/>
    </row>
    <row r="8" spans="1:13" ht="16.5" customHeight="1">
      <c r="A8" s="221" t="s">
        <v>32</v>
      </c>
      <c r="B8" s="222"/>
      <c r="C8" s="1"/>
      <c r="D8" s="1"/>
      <c r="E8" s="1"/>
      <c r="F8" s="3"/>
      <c r="G8" s="3"/>
      <c r="H8" s="3"/>
      <c r="I8" s="3"/>
      <c r="J8" s="3"/>
      <c r="K8" s="3"/>
      <c r="L8" s="3"/>
      <c r="M8" s="5"/>
    </row>
    <row r="9" spans="1:13" ht="19.5" customHeight="1">
      <c r="A9" s="711" t="s">
        <v>0</v>
      </c>
      <c r="B9" s="712"/>
      <c r="C9" s="215" t="s">
        <v>1</v>
      </c>
      <c r="D9" s="404" t="s">
        <v>281</v>
      </c>
      <c r="E9" s="442" t="s">
        <v>282</v>
      </c>
      <c r="F9" s="441" t="s">
        <v>3</v>
      </c>
      <c r="G9" s="439" t="s">
        <v>281</v>
      </c>
      <c r="H9" s="439" t="s">
        <v>282</v>
      </c>
      <c r="I9" s="440" t="s">
        <v>4</v>
      </c>
      <c r="J9" s="438" t="s">
        <v>281</v>
      </c>
      <c r="K9" s="440" t="s">
        <v>282</v>
      </c>
      <c r="L9" s="441" t="s">
        <v>5</v>
      </c>
      <c r="M9" s="20"/>
    </row>
    <row r="10" spans="1:15" s="30" customFormat="1" ht="45.75" customHeight="1">
      <c r="A10" s="400" t="s">
        <v>142</v>
      </c>
      <c r="B10" s="401" t="s">
        <v>106</v>
      </c>
      <c r="C10" s="402" t="s">
        <v>213</v>
      </c>
      <c r="D10" s="428" t="s">
        <v>124</v>
      </c>
      <c r="E10" s="443" t="s">
        <v>124</v>
      </c>
      <c r="F10" s="350" t="s">
        <v>25</v>
      </c>
      <c r="G10" s="432" t="s">
        <v>124</v>
      </c>
      <c r="H10" s="432" t="s">
        <v>124</v>
      </c>
      <c r="I10" s="435" t="s">
        <v>25</v>
      </c>
      <c r="J10" s="348" t="s">
        <v>343</v>
      </c>
      <c r="K10" s="435" t="s">
        <v>344</v>
      </c>
      <c r="L10" s="349" t="s">
        <v>212</v>
      </c>
      <c r="M10" s="209"/>
      <c r="N10" s="209"/>
      <c r="O10" s="209"/>
    </row>
    <row r="11" spans="1:15" s="30" customFormat="1" ht="45.75" customHeight="1">
      <c r="A11" s="286" t="s">
        <v>108</v>
      </c>
      <c r="B11" s="287" t="s">
        <v>107</v>
      </c>
      <c r="C11" s="288" t="s">
        <v>208</v>
      </c>
      <c r="D11" s="429" t="s">
        <v>393</v>
      </c>
      <c r="E11" s="444" t="s">
        <v>344</v>
      </c>
      <c r="F11" s="447" t="s">
        <v>215</v>
      </c>
      <c r="G11" s="433" t="s">
        <v>378</v>
      </c>
      <c r="H11" s="433" t="s">
        <v>364</v>
      </c>
      <c r="I11" s="436" t="s">
        <v>214</v>
      </c>
      <c r="J11" s="304" t="s">
        <v>124</v>
      </c>
      <c r="K11" s="436" t="s">
        <v>124</v>
      </c>
      <c r="L11" s="289" t="s">
        <v>25</v>
      </c>
      <c r="M11" s="209"/>
      <c r="N11" s="209"/>
      <c r="O11" s="209"/>
    </row>
    <row r="12" spans="1:15" s="30" customFormat="1" ht="45.75" customHeight="1">
      <c r="A12" s="389" t="s">
        <v>146</v>
      </c>
      <c r="B12" s="382" t="s">
        <v>106</v>
      </c>
      <c r="C12" s="383" t="s">
        <v>253</v>
      </c>
      <c r="D12" s="430" t="s">
        <v>124</v>
      </c>
      <c r="E12" s="445" t="s">
        <v>124</v>
      </c>
      <c r="F12" s="350" t="s">
        <v>25</v>
      </c>
      <c r="G12" s="432" t="s">
        <v>124</v>
      </c>
      <c r="H12" s="432" t="s">
        <v>124</v>
      </c>
      <c r="I12" s="435" t="s">
        <v>25</v>
      </c>
      <c r="J12" s="348" t="s">
        <v>345</v>
      </c>
      <c r="K12" s="435" t="s">
        <v>319</v>
      </c>
      <c r="L12" s="349" t="s">
        <v>257</v>
      </c>
      <c r="M12" s="209"/>
      <c r="N12" s="209"/>
      <c r="O12" s="209"/>
    </row>
    <row r="13" spans="1:15" s="30" customFormat="1" ht="45.75" customHeight="1">
      <c r="A13" s="346" t="s">
        <v>157</v>
      </c>
      <c r="B13" s="347" t="s">
        <v>107</v>
      </c>
      <c r="C13" s="305" t="s">
        <v>254</v>
      </c>
      <c r="D13" s="431" t="s">
        <v>317</v>
      </c>
      <c r="E13" s="446" t="s">
        <v>319</v>
      </c>
      <c r="F13" s="448" t="s">
        <v>255</v>
      </c>
      <c r="G13" s="434" t="s">
        <v>360</v>
      </c>
      <c r="H13" s="434" t="s">
        <v>349</v>
      </c>
      <c r="I13" s="437" t="s">
        <v>256</v>
      </c>
      <c r="J13" s="306" t="s">
        <v>124</v>
      </c>
      <c r="K13" s="437" t="s">
        <v>124</v>
      </c>
      <c r="L13" s="353" t="s">
        <v>25</v>
      </c>
      <c r="M13" s="209"/>
      <c r="N13" s="209"/>
      <c r="O13" s="209"/>
    </row>
    <row r="14" spans="1:15" s="30" customFormat="1" ht="45.75" customHeight="1">
      <c r="A14" s="400" t="s">
        <v>284</v>
      </c>
      <c r="B14" s="401" t="s">
        <v>106</v>
      </c>
      <c r="C14" s="402" t="s">
        <v>124</v>
      </c>
      <c r="D14" s="428" t="s">
        <v>124</v>
      </c>
      <c r="E14" s="443" t="s">
        <v>124</v>
      </c>
      <c r="F14" s="350" t="s">
        <v>25</v>
      </c>
      <c r="G14" s="432" t="s">
        <v>124</v>
      </c>
      <c r="H14" s="432" t="s">
        <v>124</v>
      </c>
      <c r="I14" s="435" t="s">
        <v>25</v>
      </c>
      <c r="J14" s="348" t="s">
        <v>329</v>
      </c>
      <c r="K14" s="435" t="s">
        <v>330</v>
      </c>
      <c r="L14" s="349" t="s">
        <v>278</v>
      </c>
      <c r="M14" s="209"/>
      <c r="N14" s="209"/>
      <c r="O14" s="209"/>
    </row>
    <row r="15" spans="1:15" s="30" customFormat="1" ht="45.75" customHeight="1">
      <c r="A15" s="286" t="s">
        <v>108</v>
      </c>
      <c r="B15" s="287" t="s">
        <v>107</v>
      </c>
      <c r="C15" s="288" t="s">
        <v>283</v>
      </c>
      <c r="D15" s="429" t="s">
        <v>319</v>
      </c>
      <c r="E15" s="444" t="s">
        <v>318</v>
      </c>
      <c r="F15" s="447" t="s">
        <v>279</v>
      </c>
      <c r="G15" s="433" t="s">
        <v>349</v>
      </c>
      <c r="H15" s="433" t="s">
        <v>397</v>
      </c>
      <c r="I15" s="436" t="s">
        <v>280</v>
      </c>
      <c r="J15" s="304" t="s">
        <v>124</v>
      </c>
      <c r="K15" s="436" t="s">
        <v>124</v>
      </c>
      <c r="L15" s="289" t="s">
        <v>25</v>
      </c>
      <c r="M15" s="209"/>
      <c r="N15" s="209"/>
      <c r="O15" s="209"/>
    </row>
    <row r="16" spans="2:13" ht="14.25">
      <c r="B16" s="706"/>
      <c r="C16" s="706"/>
      <c r="D16" s="706"/>
      <c r="E16" s="706"/>
      <c r="F16" s="706"/>
      <c r="G16" s="706"/>
      <c r="H16" s="706"/>
      <c r="I16" s="706"/>
      <c r="J16" s="706"/>
      <c r="K16" s="706"/>
      <c r="L16" s="706"/>
      <c r="M16" s="706"/>
    </row>
    <row r="46" s="8" customFormat="1" ht="14.25"/>
    <row r="47" s="8" customFormat="1" ht="14.25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  <row r="54" s="8" customFormat="1" ht="14.25"/>
    <row r="55" s="8" customFormat="1" ht="14.25"/>
  </sheetData>
  <sheetProtection/>
  <mergeCells count="6">
    <mergeCell ref="B16:M16"/>
    <mergeCell ref="C2:L2"/>
    <mergeCell ref="C3:L3"/>
    <mergeCell ref="A6:L6"/>
    <mergeCell ref="A7:L7"/>
    <mergeCell ref="A9:B9"/>
  </mergeCells>
  <printOptions/>
  <pageMargins left="0.5905511811023623" right="0.5905511811023623" top="0.3937007874015748" bottom="0.31496062992125984" header="0.35433070866141736" footer="0.31496062992125984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51"/>
  <sheetViews>
    <sheetView zoomScalePageLayoutView="0" workbookViewId="0" topLeftCell="A1">
      <selection activeCell="D13" sqref="D13"/>
    </sheetView>
  </sheetViews>
  <sheetFormatPr defaultColWidth="8.796875" defaultRowHeight="14.25"/>
  <cols>
    <col min="1" max="1" width="17.59765625" style="3" customWidth="1"/>
    <col min="2" max="2" width="8.59765625" style="6" customWidth="1"/>
    <col min="3" max="5" width="12.09765625" style="1" customWidth="1"/>
    <col min="6" max="14" width="11.69921875" style="175" customWidth="1"/>
    <col min="15" max="15" width="12.09765625" style="175" customWidth="1"/>
    <col min="16" max="16384" width="9" style="5" customWidth="1"/>
  </cols>
  <sheetData>
    <row r="1" spans="1:15" ht="24.75">
      <c r="A1" s="165" t="s">
        <v>98</v>
      </c>
      <c r="B1" s="165"/>
      <c r="F1" s="713"/>
      <c r="G1" s="713"/>
      <c r="H1" s="713"/>
      <c r="I1" s="713"/>
      <c r="J1" s="713"/>
      <c r="K1" s="713"/>
      <c r="L1" s="713"/>
      <c r="M1" s="713"/>
      <c r="N1" s="713"/>
      <c r="O1" s="713"/>
    </row>
    <row r="2" spans="6:15" ht="19.5">
      <c r="F2" s="714"/>
      <c r="G2" s="714"/>
      <c r="H2" s="714"/>
      <c r="I2" s="714"/>
      <c r="J2" s="714"/>
      <c r="K2" s="714"/>
      <c r="L2" s="714"/>
      <c r="M2" s="714"/>
      <c r="N2" s="714"/>
      <c r="O2" s="714"/>
    </row>
    <row r="3" spans="6:15" ht="27.75" customHeight="1">
      <c r="F3" s="78"/>
      <c r="G3" s="78"/>
      <c r="H3" s="78"/>
      <c r="L3" s="184"/>
      <c r="M3" s="184"/>
      <c r="N3" s="184"/>
      <c r="O3" s="183"/>
    </row>
    <row r="4" spans="1:15" ht="16.5" customHeight="1">
      <c r="A4" s="176"/>
      <c r="B4" s="177"/>
      <c r="C4" s="176"/>
      <c r="D4" s="176"/>
      <c r="E4" s="176"/>
      <c r="F4" s="178"/>
      <c r="G4" s="178"/>
      <c r="H4" s="178"/>
      <c r="I4" s="178"/>
      <c r="J4" s="178"/>
      <c r="K4" s="178"/>
      <c r="L4" s="178"/>
      <c r="M4" s="178"/>
      <c r="N4" s="178"/>
      <c r="O4" s="178"/>
    </row>
    <row r="5" spans="1:15" ht="16.5" customHeight="1">
      <c r="A5" s="176"/>
      <c r="B5" s="177"/>
      <c r="C5" s="176"/>
      <c r="D5" s="176"/>
      <c r="E5" s="176"/>
      <c r="F5" s="178"/>
      <c r="G5" s="178"/>
      <c r="H5" s="178"/>
      <c r="I5" s="178"/>
      <c r="J5" s="178"/>
      <c r="K5" s="178"/>
      <c r="L5" s="178"/>
      <c r="M5" s="178"/>
      <c r="N5" s="178"/>
      <c r="O5" s="202"/>
    </row>
    <row r="6" spans="1:15" ht="14.25" customHeight="1">
      <c r="A6" s="179"/>
      <c r="B6" s="179"/>
      <c r="C6" s="179"/>
      <c r="D6" s="179"/>
      <c r="E6" s="179"/>
      <c r="L6" s="180"/>
      <c r="M6" s="180"/>
      <c r="N6" s="180"/>
      <c r="O6" s="180"/>
    </row>
    <row r="7" spans="1:16" ht="15" customHeight="1">
      <c r="A7" s="181" t="s">
        <v>38</v>
      </c>
      <c r="B7" s="224"/>
      <c r="C7" s="224"/>
      <c r="D7" s="224"/>
      <c r="E7" s="224"/>
      <c r="F7" s="225"/>
      <c r="G7" s="225"/>
      <c r="H7" s="225"/>
      <c r="I7"/>
      <c r="J7"/>
      <c r="K7"/>
      <c r="L7"/>
      <c r="M7"/>
      <c r="N7"/>
      <c r="O7" s="226"/>
      <c r="P7" s="182"/>
    </row>
    <row r="8" spans="1:15" ht="18.75" customHeight="1">
      <c r="A8" s="711" t="s">
        <v>0</v>
      </c>
      <c r="B8" s="711"/>
      <c r="C8" s="227" t="s">
        <v>1</v>
      </c>
      <c r="D8" s="227" t="s">
        <v>281</v>
      </c>
      <c r="E8" s="227" t="s">
        <v>282</v>
      </c>
      <c r="F8" s="462" t="s">
        <v>292</v>
      </c>
      <c r="G8" s="461" t="s">
        <v>281</v>
      </c>
      <c r="H8" s="457" t="s">
        <v>282</v>
      </c>
      <c r="I8" s="457" t="s">
        <v>293</v>
      </c>
      <c r="J8" s="470" t="s">
        <v>281</v>
      </c>
      <c r="K8" s="457" t="s">
        <v>282</v>
      </c>
      <c r="L8" s="462" t="s">
        <v>294</v>
      </c>
      <c r="M8" s="461" t="s">
        <v>281</v>
      </c>
      <c r="N8" s="457" t="s">
        <v>282</v>
      </c>
      <c r="O8" s="462" t="s">
        <v>295</v>
      </c>
    </row>
    <row r="9" spans="1:15" s="210" customFormat="1" ht="41.25" customHeight="1">
      <c r="A9" s="290" t="s">
        <v>140</v>
      </c>
      <c r="B9" s="291" t="s">
        <v>109</v>
      </c>
      <c r="C9" s="292" t="s">
        <v>187</v>
      </c>
      <c r="D9" s="449" t="s">
        <v>317</v>
      </c>
      <c r="E9" s="458" t="s">
        <v>319</v>
      </c>
      <c r="F9" s="296" t="s">
        <v>260</v>
      </c>
      <c r="G9" s="451" t="s">
        <v>360</v>
      </c>
      <c r="H9" s="451" t="s">
        <v>319</v>
      </c>
      <c r="I9" s="454" t="s">
        <v>219</v>
      </c>
      <c r="J9" s="294" t="s">
        <v>124</v>
      </c>
      <c r="K9" s="295" t="s">
        <v>124</v>
      </c>
      <c r="L9" s="296" t="s">
        <v>25</v>
      </c>
      <c r="M9" s="467" t="s">
        <v>124</v>
      </c>
      <c r="N9" s="454" t="s">
        <v>124</v>
      </c>
      <c r="O9" s="296" t="s">
        <v>25</v>
      </c>
    </row>
    <row r="10" spans="1:15" s="210" customFormat="1" ht="41.25" customHeight="1">
      <c r="A10" s="685" t="s">
        <v>137</v>
      </c>
      <c r="B10" s="686" t="s">
        <v>110</v>
      </c>
      <c r="C10" s="687" t="s">
        <v>258</v>
      </c>
      <c r="D10" s="715" t="s">
        <v>394</v>
      </c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7"/>
    </row>
    <row r="11" spans="1:15" s="210" customFormat="1" ht="41.25" customHeight="1">
      <c r="A11" s="297" t="s">
        <v>165</v>
      </c>
      <c r="B11" s="233" t="s">
        <v>111</v>
      </c>
      <c r="C11" s="234" t="s">
        <v>259</v>
      </c>
      <c r="D11" s="450" t="s">
        <v>317</v>
      </c>
      <c r="E11" s="460" t="s">
        <v>319</v>
      </c>
      <c r="F11" s="464" t="s">
        <v>261</v>
      </c>
      <c r="G11" s="453" t="s">
        <v>317</v>
      </c>
      <c r="H11" s="453" t="s">
        <v>319</v>
      </c>
      <c r="I11" s="466" t="s">
        <v>262</v>
      </c>
      <c r="J11" s="232" t="s">
        <v>124</v>
      </c>
      <c r="K11" s="229" t="s">
        <v>124</v>
      </c>
      <c r="L11" s="230" t="s">
        <v>25</v>
      </c>
      <c r="M11" s="469" t="s">
        <v>124</v>
      </c>
      <c r="N11" s="456" t="s">
        <v>124</v>
      </c>
      <c r="O11" s="230" t="s">
        <v>25</v>
      </c>
    </row>
    <row r="12" spans="1:15" s="210" customFormat="1" ht="41.25" customHeight="1">
      <c r="A12" s="290" t="s">
        <v>140</v>
      </c>
      <c r="B12" s="291" t="s">
        <v>109</v>
      </c>
      <c r="C12" s="292" t="s">
        <v>229</v>
      </c>
      <c r="D12" s="449" t="s">
        <v>364</v>
      </c>
      <c r="E12" s="458" t="s">
        <v>330</v>
      </c>
      <c r="F12" s="296" t="s">
        <v>285</v>
      </c>
      <c r="G12" s="451" t="s">
        <v>319</v>
      </c>
      <c r="H12" s="451" t="s">
        <v>330</v>
      </c>
      <c r="I12" s="454" t="s">
        <v>278</v>
      </c>
      <c r="J12" s="294" t="s">
        <v>124</v>
      </c>
      <c r="K12" s="295" t="s">
        <v>124</v>
      </c>
      <c r="L12" s="296" t="s">
        <v>25</v>
      </c>
      <c r="M12" s="467" t="s">
        <v>124</v>
      </c>
      <c r="N12" s="454" t="s">
        <v>124</v>
      </c>
      <c r="O12" s="296" t="s">
        <v>25</v>
      </c>
    </row>
    <row r="13" spans="1:15" s="210" customFormat="1" ht="41.25" customHeight="1">
      <c r="A13" s="283" t="s">
        <v>137</v>
      </c>
      <c r="B13" s="284" t="s">
        <v>110</v>
      </c>
      <c r="C13" s="285" t="s">
        <v>286</v>
      </c>
      <c r="D13" s="704" t="s">
        <v>363</v>
      </c>
      <c r="E13" s="459" t="s">
        <v>330</v>
      </c>
      <c r="F13" s="463" t="s">
        <v>287</v>
      </c>
      <c r="G13" s="452" t="s">
        <v>124</v>
      </c>
      <c r="H13" s="452" t="s">
        <v>124</v>
      </c>
      <c r="I13" s="465" t="s">
        <v>124</v>
      </c>
      <c r="J13" s="471" t="s">
        <v>319</v>
      </c>
      <c r="K13" s="228" t="s">
        <v>318</v>
      </c>
      <c r="L13" s="231" t="s">
        <v>288</v>
      </c>
      <c r="M13" s="468">
        <v>45414</v>
      </c>
      <c r="N13" s="455">
        <v>45425</v>
      </c>
      <c r="O13" s="231" t="s">
        <v>289</v>
      </c>
    </row>
    <row r="14" spans="1:15" s="210" customFormat="1" ht="41.25" customHeight="1">
      <c r="A14" s="297" t="s">
        <v>152</v>
      </c>
      <c r="B14" s="233" t="s">
        <v>111</v>
      </c>
      <c r="C14" s="234" t="s">
        <v>365</v>
      </c>
      <c r="D14" s="450" t="s">
        <v>364</v>
      </c>
      <c r="E14" s="460" t="s">
        <v>330</v>
      </c>
      <c r="F14" s="464" t="s">
        <v>290</v>
      </c>
      <c r="G14" s="453" t="s">
        <v>319</v>
      </c>
      <c r="H14" s="453" t="s">
        <v>318</v>
      </c>
      <c r="I14" s="466" t="s">
        <v>291</v>
      </c>
      <c r="J14" s="232" t="s">
        <v>124</v>
      </c>
      <c r="K14" s="229" t="s">
        <v>124</v>
      </c>
      <c r="L14" s="230" t="s">
        <v>25</v>
      </c>
      <c r="M14" s="469" t="s">
        <v>124</v>
      </c>
      <c r="N14" s="456" t="s">
        <v>124</v>
      </c>
      <c r="O14" s="230" t="s">
        <v>25</v>
      </c>
    </row>
    <row r="15" spans="1:15" ht="14.25">
      <c r="A15" s="164"/>
      <c r="B15" s="164"/>
      <c r="C15" s="164"/>
      <c r="D15" s="164"/>
      <c r="E15" s="164"/>
      <c r="F15" s="208"/>
      <c r="G15" s="208"/>
      <c r="H15" s="208"/>
      <c r="I15" s="208"/>
      <c r="J15" s="208"/>
      <c r="K15" s="208"/>
      <c r="L15" s="208"/>
      <c r="M15" s="208"/>
      <c r="N15" s="208"/>
      <c r="O15" s="208"/>
    </row>
    <row r="16" spans="1:15" ht="21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</row>
    <row r="17" spans="1:15" ht="1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</row>
    <row r="42" spans="1:15" ht="14.25">
      <c r="A42" s="17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4.25">
      <c r="A43" s="17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4.25">
      <c r="A44" s="17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4.25">
      <c r="A45" s="17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4.25">
      <c r="A46" s="17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4.25">
      <c r="A47" s="17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4.25">
      <c r="A48" s="17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4.25">
      <c r="A49" s="17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4.25">
      <c r="A50" s="17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4.25">
      <c r="A51" s="1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</sheetData>
  <sheetProtection/>
  <mergeCells count="4">
    <mergeCell ref="F1:O1"/>
    <mergeCell ref="F2:O2"/>
    <mergeCell ref="A8:B8"/>
    <mergeCell ref="D10:O10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38"/>
  <sheetViews>
    <sheetView zoomScale="85" zoomScaleNormal="85" zoomScalePageLayoutView="0" workbookViewId="0" topLeftCell="A16">
      <selection activeCell="I21" sqref="I21"/>
    </sheetView>
  </sheetViews>
  <sheetFormatPr defaultColWidth="8.796875" defaultRowHeight="14.25"/>
  <cols>
    <col min="1" max="1" width="17.3984375" style="10" customWidth="1"/>
    <col min="2" max="2" width="6.8984375" style="17" customWidth="1"/>
    <col min="3" max="3" width="9.59765625" style="9" customWidth="1"/>
    <col min="4" max="4" width="9.59765625" style="111" customWidth="1"/>
    <col min="5" max="5" width="9.59765625" style="9" customWidth="1"/>
    <col min="6" max="9" width="11.69921875" style="80" customWidth="1"/>
    <col min="10" max="10" width="9.59765625" style="79" customWidth="1"/>
    <col min="11" max="11" width="9.59765625" style="80" customWidth="1"/>
    <col min="12" max="16384" width="9" style="8" customWidth="1"/>
  </cols>
  <sheetData>
    <row r="1" spans="1:11" ht="24.75">
      <c r="A1" s="34" t="s">
        <v>73</v>
      </c>
      <c r="B1" s="34"/>
      <c r="D1" s="724" t="s">
        <v>74</v>
      </c>
      <c r="E1" s="724"/>
      <c r="F1" s="724"/>
      <c r="G1" s="724"/>
      <c r="H1" s="724"/>
      <c r="I1" s="724"/>
      <c r="J1" s="724"/>
      <c r="K1" s="724"/>
    </row>
    <row r="2" spans="4:11" ht="19.5">
      <c r="D2" s="725" t="s">
        <v>75</v>
      </c>
      <c r="E2" s="725"/>
      <c r="F2" s="725"/>
      <c r="G2" s="725"/>
      <c r="H2" s="725"/>
      <c r="I2" s="725"/>
      <c r="J2" s="725"/>
      <c r="K2" s="725"/>
    </row>
    <row r="3" spans="5:9" ht="27.75" customHeight="1">
      <c r="E3" s="33"/>
      <c r="F3" s="78" t="s">
        <v>76</v>
      </c>
      <c r="G3" s="726" t="s">
        <v>37</v>
      </c>
      <c r="H3" s="726"/>
      <c r="I3" s="726"/>
    </row>
    <row r="4" spans="1:11" s="117" customFormat="1" ht="16.5" customHeight="1">
      <c r="A4" s="112"/>
      <c r="B4" s="113"/>
      <c r="C4" s="112">
        <f>WEEKNUM(J7)</f>
        <v>40</v>
      </c>
      <c r="D4" s="114"/>
      <c r="E4" s="112"/>
      <c r="F4" s="115"/>
      <c r="G4" s="115"/>
      <c r="H4" s="115"/>
      <c r="I4" s="115"/>
      <c r="J4" s="116"/>
      <c r="K4" s="115"/>
    </row>
    <row r="5" spans="1:11" s="117" customFormat="1" ht="16.5" customHeight="1">
      <c r="A5" s="112"/>
      <c r="B5" s="113"/>
      <c r="C5" s="112"/>
      <c r="D5" s="118">
        <f>$J$7-3</f>
        <v>42636</v>
      </c>
      <c r="E5" s="118">
        <f>$J$7-1</f>
        <v>42638</v>
      </c>
      <c r="F5" s="118">
        <f>$J$7</f>
        <v>42639</v>
      </c>
      <c r="G5" s="118">
        <f>$J$7+1</f>
        <v>42640</v>
      </c>
      <c r="H5" s="118">
        <f>$J$7+1</f>
        <v>42640</v>
      </c>
      <c r="I5" s="118">
        <f>$J$7+1</f>
        <v>42640</v>
      </c>
      <c r="J5" s="118">
        <f>$J$7+3</f>
        <v>42642</v>
      </c>
      <c r="K5" s="118">
        <f>$J$7+4</f>
        <v>42643</v>
      </c>
    </row>
    <row r="6" spans="1:11" s="117" customFormat="1" ht="14.25" customHeight="1">
      <c r="A6" s="119"/>
      <c r="B6" s="119"/>
      <c r="C6" s="112"/>
      <c r="D6" s="120"/>
      <c r="E6" s="119"/>
      <c r="F6" s="118">
        <f>$J$7+1</f>
        <v>42640</v>
      </c>
      <c r="G6" s="118">
        <f>$J$7+1</f>
        <v>42640</v>
      </c>
      <c r="H6" s="118">
        <f>$J$7+1</f>
        <v>42640</v>
      </c>
      <c r="I6" s="118">
        <f>$J$7+2</f>
        <v>42641</v>
      </c>
      <c r="J6" s="121"/>
      <c r="K6" s="122"/>
    </row>
    <row r="7" spans="1:12" ht="15" customHeight="1">
      <c r="A7" s="47" t="s">
        <v>38</v>
      </c>
      <c r="B7" s="48"/>
      <c r="C7" s="48"/>
      <c r="D7" s="123"/>
      <c r="E7" s="48"/>
      <c r="F7" s="81"/>
      <c r="G7" s="82"/>
      <c r="H7" s="82"/>
      <c r="I7" s="83"/>
      <c r="J7" s="727">
        <v>42639</v>
      </c>
      <c r="K7" s="728"/>
      <c r="L7" s="55"/>
    </row>
    <row r="8" spans="1:11" ht="18" customHeight="1">
      <c r="A8" s="729" t="s">
        <v>0</v>
      </c>
      <c r="B8" s="730"/>
      <c r="C8" s="49" t="s">
        <v>1</v>
      </c>
      <c r="D8" s="124" t="s">
        <v>12</v>
      </c>
      <c r="E8" s="46" t="s">
        <v>10</v>
      </c>
      <c r="F8" s="84" t="s">
        <v>7</v>
      </c>
      <c r="G8" s="84" t="s">
        <v>2</v>
      </c>
      <c r="H8" s="85" t="s">
        <v>11</v>
      </c>
      <c r="I8" s="84" t="s">
        <v>15</v>
      </c>
      <c r="J8" s="86" t="s">
        <v>12</v>
      </c>
      <c r="K8" s="87" t="s">
        <v>10</v>
      </c>
    </row>
    <row r="9" spans="1:11" ht="12.75" customHeight="1">
      <c r="A9" s="70" t="s">
        <v>77</v>
      </c>
      <c r="B9" s="71" t="s">
        <v>78</v>
      </c>
      <c r="C9" s="72" t="s">
        <v>79</v>
      </c>
      <c r="D9" s="125" t="s">
        <v>9</v>
      </c>
      <c r="E9" s="69" t="s">
        <v>22</v>
      </c>
      <c r="F9" s="88" t="s">
        <v>31</v>
      </c>
      <c r="G9" s="88" t="s">
        <v>52</v>
      </c>
      <c r="H9" s="68" t="s">
        <v>80</v>
      </c>
      <c r="I9" s="88" t="s">
        <v>80</v>
      </c>
      <c r="J9" s="89" t="s">
        <v>40</v>
      </c>
      <c r="K9" s="90" t="s">
        <v>59</v>
      </c>
    </row>
    <row r="10" spans="1:12" s="30" customFormat="1" ht="12.75" customHeight="1">
      <c r="A10" s="42" t="s">
        <v>81</v>
      </c>
      <c r="B10" s="43" t="s">
        <v>82</v>
      </c>
      <c r="C10" s="54" t="s">
        <v>79</v>
      </c>
      <c r="D10" s="126" t="s">
        <v>80</v>
      </c>
      <c r="E10" s="23" t="s">
        <v>22</v>
      </c>
      <c r="F10" s="91" t="s">
        <v>17</v>
      </c>
      <c r="G10" s="91" t="s">
        <v>80</v>
      </c>
      <c r="H10" s="66" t="s">
        <v>52</v>
      </c>
      <c r="I10" s="91" t="s">
        <v>53</v>
      </c>
      <c r="J10" s="92" t="s">
        <v>80</v>
      </c>
      <c r="K10" s="93" t="s">
        <v>59</v>
      </c>
      <c r="L10" s="8"/>
    </row>
    <row r="11" spans="1:11" ht="12.75" customHeight="1" thickBot="1">
      <c r="A11" s="44" t="s">
        <v>83</v>
      </c>
      <c r="B11" s="51" t="s">
        <v>84</v>
      </c>
      <c r="C11" s="50" t="s">
        <v>85</v>
      </c>
      <c r="D11" s="127" t="s">
        <v>86</v>
      </c>
      <c r="E11" s="73" t="s">
        <v>58</v>
      </c>
      <c r="F11" s="94" t="s">
        <v>24</v>
      </c>
      <c r="G11" s="94" t="s">
        <v>70</v>
      </c>
      <c r="H11" s="95" t="s">
        <v>86</v>
      </c>
      <c r="I11" s="94" t="s">
        <v>86</v>
      </c>
      <c r="J11" s="96" t="s">
        <v>86</v>
      </c>
      <c r="K11" s="97" t="s">
        <v>63</v>
      </c>
    </row>
    <row r="12" spans="1:12" s="45" customFormat="1" ht="39.75" customHeight="1" thickTop="1">
      <c r="A12" s="108" t="s">
        <v>87</v>
      </c>
      <c r="B12" s="77" t="s">
        <v>88</v>
      </c>
      <c r="C12" s="128" t="str">
        <f>$C$4+204&amp;"E/W"</f>
        <v>244E/W</v>
      </c>
      <c r="D12" s="129">
        <f>$D$5</f>
        <v>42636</v>
      </c>
      <c r="E12" s="130">
        <f>$E$5-1</f>
        <v>42637</v>
      </c>
      <c r="F12" s="131" t="str">
        <f>TEXT($F$5,"m/dd")&amp;"-"&amp;TEXT($F$6,"dd")</f>
        <v>9/26-27</v>
      </c>
      <c r="G12" s="132" t="str">
        <f>TEXT($G$5,"m/dd")&amp;"-"&amp;TEXT($G$6,"dd")</f>
        <v>9/27-27</v>
      </c>
      <c r="H12" s="133"/>
      <c r="I12" s="134"/>
      <c r="J12" s="135">
        <f>$J$5</f>
        <v>42642</v>
      </c>
      <c r="K12" s="136">
        <f>$K$5</f>
        <v>42643</v>
      </c>
      <c r="L12" s="67"/>
    </row>
    <row r="13" spans="1:11" s="30" customFormat="1" ht="39.75" customHeight="1">
      <c r="A13" s="75" t="s">
        <v>89</v>
      </c>
      <c r="B13" s="21" t="s">
        <v>90</v>
      </c>
      <c r="C13" s="76" t="str">
        <f>$C$4+1599&amp;"E/W"</f>
        <v>1639E/W</v>
      </c>
      <c r="D13" s="137"/>
      <c r="E13" s="138">
        <f>$E$5-1</f>
        <v>42637</v>
      </c>
      <c r="F13" s="139" t="str">
        <f>TEXT($F$5,"m/dd")&amp;"-"&amp;TEXT($F$6-1,"dd")&amp;"                        南港C-3"</f>
        <v>9/26-26                        南港C-3</v>
      </c>
      <c r="G13" s="139"/>
      <c r="H13" s="140" t="str">
        <f>TEXT($H$5,"m/dd")&amp;"-"&amp;TEXT($H$6,"dd")</f>
        <v>9/27-27</v>
      </c>
      <c r="I13" s="141" t="str">
        <f>TEXT($I$5,"m/dd")&amp;"-"&amp;TEXT($I$6,"dd")</f>
        <v>9/27-28</v>
      </c>
      <c r="J13" s="142"/>
      <c r="K13" s="143">
        <f>$K$5</f>
        <v>42643</v>
      </c>
    </row>
    <row r="14" spans="1:11" ht="39.75" customHeight="1">
      <c r="A14" s="109" t="s">
        <v>91</v>
      </c>
      <c r="B14" s="110" t="s">
        <v>92</v>
      </c>
      <c r="C14" s="31" t="str">
        <f>$C$4+1599&amp;"E/W"</f>
        <v>1639E/W</v>
      </c>
      <c r="D14" s="144"/>
      <c r="E14" s="145">
        <f>$E$5+2</f>
        <v>42640</v>
      </c>
      <c r="F14" s="146" t="str">
        <f>TEXT($F$5+3,"m/dd")&amp;"-"&amp;TEXT($F$6+3,"dd")</f>
        <v>9/29-30</v>
      </c>
      <c r="G14" s="147" t="str">
        <f>TEXT($G$5+3,"m/dd")&amp;"-"&amp;TEXT($G$6+3,"dd")</f>
        <v>9/30-30</v>
      </c>
      <c r="H14" s="147"/>
      <c r="I14" s="148"/>
      <c r="J14" s="146"/>
      <c r="K14" s="148">
        <f>$K$5+3</f>
        <v>42646</v>
      </c>
    </row>
    <row r="15" spans="1:12" s="45" customFormat="1" ht="39.75" customHeight="1">
      <c r="A15" s="108" t="s">
        <v>93</v>
      </c>
      <c r="B15" s="77" t="s">
        <v>94</v>
      </c>
      <c r="C15" s="128" t="str">
        <f>$C$4+205&amp;"E/W"</f>
        <v>245E/W</v>
      </c>
      <c r="D15" s="129">
        <f>$D$5+7</f>
        <v>42643</v>
      </c>
      <c r="E15" s="130">
        <f>$E$5+6</f>
        <v>42644</v>
      </c>
      <c r="F15" s="131" t="str">
        <f>TEXT($F$5+7,"m/dd")&amp;"-"&amp;TEXT($F$6+7,"dd")</f>
        <v>10/03-04</v>
      </c>
      <c r="G15" s="132" t="str">
        <f>TEXT($G$5+7,"m/dd")&amp;"-"&amp;TEXT($G$6+7,"dd")</f>
        <v>10/04-04</v>
      </c>
      <c r="H15" s="133"/>
      <c r="I15" s="134"/>
      <c r="J15" s="135">
        <f>$J$5+7</f>
        <v>42649</v>
      </c>
      <c r="K15" s="136">
        <f>$K$5+7</f>
        <v>42650</v>
      </c>
      <c r="L15" s="67"/>
    </row>
    <row r="16" spans="1:11" s="30" customFormat="1" ht="39.75" customHeight="1">
      <c r="A16" s="75" t="s">
        <v>95</v>
      </c>
      <c r="B16" s="21" t="s">
        <v>90</v>
      </c>
      <c r="C16" s="76" t="str">
        <f>$C$4+1600&amp;"E/W"</f>
        <v>1640E/W</v>
      </c>
      <c r="D16" s="137"/>
      <c r="E16" s="138">
        <f>$E$5+6</f>
        <v>42644</v>
      </c>
      <c r="F16" s="139" t="str">
        <f>TEXT($F$5+7,"m/dd")&amp;"-"&amp;TEXT($F$6+6,"dd")&amp;"                        南港C-3"</f>
        <v>10/03-03                        南港C-3</v>
      </c>
      <c r="G16" s="139"/>
      <c r="H16" s="140" t="str">
        <f>TEXT($H$5+7,"m/dd")&amp;"-"&amp;TEXT($H$6+7,"dd")</f>
        <v>10/04-04</v>
      </c>
      <c r="I16" s="141" t="str">
        <f>TEXT($I$5+7,"m/dd")&amp;"-"&amp;TEXT($I$6+7,"dd")</f>
        <v>10/04-05</v>
      </c>
      <c r="J16" s="142"/>
      <c r="K16" s="143">
        <f>$K$5+7</f>
        <v>42650</v>
      </c>
    </row>
    <row r="17" spans="1:11" ht="39.75" customHeight="1">
      <c r="A17" s="109" t="s">
        <v>72</v>
      </c>
      <c r="B17" s="110" t="s">
        <v>66</v>
      </c>
      <c r="C17" s="31" t="str">
        <f>$C$4+1600&amp;"E/W"</f>
        <v>1640E/W</v>
      </c>
      <c r="D17" s="144"/>
      <c r="E17" s="145">
        <f>$E$5+9</f>
        <v>42647</v>
      </c>
      <c r="F17" s="146" t="str">
        <f>TEXT($F$5+10,"m/dd")&amp;"-"&amp;TEXT($F$6+10,"dd")</f>
        <v>10/06-07</v>
      </c>
      <c r="G17" s="147" t="str">
        <f>TEXT($G$5+10,"m/dd")&amp;"-"&amp;TEXT($G$6+10,"dd")</f>
        <v>10/07-07</v>
      </c>
      <c r="H17" s="147"/>
      <c r="I17" s="148"/>
      <c r="J17" s="146"/>
      <c r="K17" s="148">
        <f>$K$5+10</f>
        <v>42653</v>
      </c>
    </row>
    <row r="18" spans="1:12" s="45" customFormat="1" ht="39.75" customHeight="1">
      <c r="A18" s="108" t="s">
        <v>71</v>
      </c>
      <c r="B18" s="77" t="s">
        <v>64</v>
      </c>
      <c r="C18" s="128" t="str">
        <f>$C$4+206&amp;"E/W"</f>
        <v>246E/W</v>
      </c>
      <c r="D18" s="129">
        <f>$D$5+14</f>
        <v>42650</v>
      </c>
      <c r="E18" s="130">
        <f>$E$5+13</f>
        <v>42651</v>
      </c>
      <c r="F18" s="131" t="str">
        <f>TEXT($F$5+14,"m/dd")&amp;"-"&amp;TEXT($F$6+14,"dd")</f>
        <v>10/10-11</v>
      </c>
      <c r="G18" s="132" t="str">
        <f>TEXT($G$5+14,"m/dd")&amp;"-"&amp;TEXT($G$6+14,"dd")</f>
        <v>10/11-11</v>
      </c>
      <c r="H18" s="133"/>
      <c r="I18" s="134"/>
      <c r="J18" s="135">
        <f>$J$5+14</f>
        <v>42656</v>
      </c>
      <c r="K18" s="136">
        <f>$K$5+14</f>
        <v>42657</v>
      </c>
      <c r="L18" s="67"/>
    </row>
    <row r="19" spans="1:11" s="30" customFormat="1" ht="39.75" customHeight="1">
      <c r="A19" s="75" t="s">
        <v>67</v>
      </c>
      <c r="B19" s="21" t="s">
        <v>65</v>
      </c>
      <c r="C19" s="76" t="str">
        <f>$C$4+1601&amp;"E/W"</f>
        <v>1641E/W</v>
      </c>
      <c r="D19" s="137"/>
      <c r="E19" s="138">
        <f>$E$5+13</f>
        <v>42651</v>
      </c>
      <c r="F19" s="139" t="str">
        <f>TEXT($F$5+14,"m/dd")&amp;"-"&amp;TEXT($F$6+13,"dd")&amp;"                        南港C-3"</f>
        <v>10/10-10                        南港C-3</v>
      </c>
      <c r="G19" s="139"/>
      <c r="H19" s="140" t="str">
        <f>TEXT($H$5+14,"m/dd")&amp;"-"&amp;TEXT($H$6+14,"dd")</f>
        <v>10/11-11</v>
      </c>
      <c r="I19" s="141" t="str">
        <f>TEXT($I$5+14,"m/dd")&amp;"-"&amp;TEXT($I$6+14,"dd")</f>
        <v>10/11-12</v>
      </c>
      <c r="J19" s="142"/>
      <c r="K19" s="143">
        <f>$K$5+14</f>
        <v>42657</v>
      </c>
    </row>
    <row r="20" spans="1:11" ht="39.75" customHeight="1">
      <c r="A20" s="109" t="s">
        <v>72</v>
      </c>
      <c r="B20" s="110" t="s">
        <v>66</v>
      </c>
      <c r="C20" s="31" t="str">
        <f>$C$4+1601&amp;"E/W"</f>
        <v>1641E/W</v>
      </c>
      <c r="D20" s="144"/>
      <c r="E20" s="145">
        <f>$E$5+16</f>
        <v>42654</v>
      </c>
      <c r="F20" s="146" t="str">
        <f>TEXT($F$5+17,"m/dd")&amp;"-"&amp;TEXT($F$6+17,"dd")</f>
        <v>10/13-14</v>
      </c>
      <c r="G20" s="147" t="str">
        <f>TEXT($G$5+17,"m/dd")&amp;"-"&amp;TEXT($G$6+17,"dd")</f>
        <v>10/14-14</v>
      </c>
      <c r="H20" s="147"/>
      <c r="I20" s="148"/>
      <c r="J20" s="146"/>
      <c r="K20" s="148">
        <f>$K$5+17</f>
        <v>42660</v>
      </c>
    </row>
    <row r="21" spans="1:12" s="45" customFormat="1" ht="39.75" customHeight="1">
      <c r="A21" s="156" t="s">
        <v>71</v>
      </c>
      <c r="B21" s="24" t="s">
        <v>64</v>
      </c>
      <c r="C21" s="128" t="str">
        <f>$C$4+207&amp;"E/W"</f>
        <v>247E/W</v>
      </c>
      <c r="D21" s="129">
        <f>$D$5+21</f>
        <v>42657</v>
      </c>
      <c r="E21" s="130">
        <f>$E$5+20</f>
        <v>42658</v>
      </c>
      <c r="F21" s="131" t="str">
        <f>TEXT($F$5+21,"m/dd")&amp;"-"&amp;TEXT($F$6+21,"dd")</f>
        <v>10/17-18</v>
      </c>
      <c r="G21" s="132" t="str">
        <f>TEXT($G$5+21,"m/dd")&amp;"-"&amp;TEXT($G$6+21,"dd")</f>
        <v>10/18-18</v>
      </c>
      <c r="H21" s="133"/>
      <c r="I21" s="162" t="s">
        <v>97</v>
      </c>
      <c r="J21" s="160">
        <v>42657</v>
      </c>
      <c r="K21" s="161">
        <v>42658</v>
      </c>
      <c r="L21" s="67"/>
    </row>
    <row r="22" spans="1:11" s="30" customFormat="1" ht="39.75" customHeight="1">
      <c r="A22" s="153" t="s">
        <v>67</v>
      </c>
      <c r="B22" s="154" t="s">
        <v>65</v>
      </c>
      <c r="C22" s="155" t="str">
        <f>$C$4+1602&amp;"E/W"</f>
        <v>1642E/W</v>
      </c>
      <c r="D22" s="732" t="s">
        <v>96</v>
      </c>
      <c r="E22" s="733"/>
      <c r="F22" s="733"/>
      <c r="G22" s="733"/>
      <c r="H22" s="733"/>
      <c r="I22" s="733"/>
      <c r="J22" s="733"/>
      <c r="K22" s="734"/>
    </row>
    <row r="23" spans="1:11" ht="39.75" customHeight="1">
      <c r="A23" s="157" t="s">
        <v>72</v>
      </c>
      <c r="B23" s="158" t="s">
        <v>66</v>
      </c>
      <c r="C23" s="159" t="str">
        <f>$C$4+1602&amp;"E/W"</f>
        <v>1642E/W</v>
      </c>
      <c r="D23" s="144"/>
      <c r="E23" s="145">
        <f>$E$5+23</f>
        <v>42661</v>
      </c>
      <c r="F23" s="146" t="str">
        <f>TEXT($F$5+24,"m/dd")&amp;"-"&amp;TEXT($F$6+24,"dd")</f>
        <v>10/20-21</v>
      </c>
      <c r="G23" s="147" t="str">
        <f>TEXT($G$5+24,"m/dd")&amp;"-"&amp;TEXT($G$6+24,"dd")</f>
        <v>10/21-21</v>
      </c>
      <c r="H23" s="147"/>
      <c r="I23" s="148"/>
      <c r="J23" s="146"/>
      <c r="K23" s="148">
        <f>$K$5+24</f>
        <v>42667</v>
      </c>
    </row>
    <row r="24" spans="1:12" s="45" customFormat="1" ht="39.75" customHeight="1">
      <c r="A24" s="108" t="s">
        <v>71</v>
      </c>
      <c r="B24" s="77" t="s">
        <v>64</v>
      </c>
      <c r="C24" s="128" t="str">
        <f>$C$4+208&amp;"E/W"</f>
        <v>248E/W</v>
      </c>
      <c r="D24" s="129">
        <f>$D$5+28</f>
        <v>42664</v>
      </c>
      <c r="E24" s="130">
        <f>$E$5+27</f>
        <v>42665</v>
      </c>
      <c r="F24" s="131" t="str">
        <f>TEXT($F$5+28,"m/dd")&amp;"-"&amp;TEXT($F$6+28,"dd")</f>
        <v>10/24-25</v>
      </c>
      <c r="G24" s="132" t="str">
        <f>TEXT($G$5+28,"m/dd")&amp;"-"&amp;TEXT($G$6+28,"dd")</f>
        <v>10/25-25</v>
      </c>
      <c r="H24" s="133"/>
      <c r="I24" s="134"/>
      <c r="J24" s="135">
        <f>$J$5+28</f>
        <v>42670</v>
      </c>
      <c r="K24" s="136">
        <f>$K$5+28</f>
        <v>42671</v>
      </c>
      <c r="L24" s="67"/>
    </row>
    <row r="25" spans="1:11" s="30" customFormat="1" ht="39.75" customHeight="1">
      <c r="A25" s="75" t="s">
        <v>67</v>
      </c>
      <c r="B25" s="21" t="s">
        <v>65</v>
      </c>
      <c r="C25" s="76" t="str">
        <f>$C$4+1603&amp;"E/W"</f>
        <v>1643E/W</v>
      </c>
      <c r="D25" s="137"/>
      <c r="E25" s="138">
        <f>$E$5+27</f>
        <v>42665</v>
      </c>
      <c r="F25" s="139" t="str">
        <f>TEXT($F$5+28,"m/dd")&amp;"-"&amp;TEXT($F$6+27,"dd")&amp;"                        南港C-3"</f>
        <v>10/24-24                        南港C-3</v>
      </c>
      <c r="G25" s="139"/>
      <c r="H25" s="140" t="str">
        <f>TEXT($H$5+28,"m/dd")&amp;"-"&amp;TEXT($H$6+28,"dd")</f>
        <v>10/25-25</v>
      </c>
      <c r="I25" s="141" t="str">
        <f>TEXT($I$5+28,"m/dd")&amp;"-"&amp;TEXT($I$6+28,"dd")</f>
        <v>10/25-26</v>
      </c>
      <c r="J25" s="142"/>
      <c r="K25" s="143">
        <f>$K$5+28</f>
        <v>42671</v>
      </c>
    </row>
    <row r="26" spans="1:11" ht="39.75" customHeight="1">
      <c r="A26" s="109" t="s">
        <v>72</v>
      </c>
      <c r="B26" s="110" t="s">
        <v>66</v>
      </c>
      <c r="C26" s="31" t="str">
        <f>$C$4+1603&amp;"E/W"</f>
        <v>1643E/W</v>
      </c>
      <c r="D26" s="144"/>
      <c r="E26" s="145">
        <f>$E$5+30</f>
        <v>42668</v>
      </c>
      <c r="F26" s="146" t="str">
        <f>TEXT($F$5+31,"m/dd")&amp;"-"&amp;TEXT($F$6+31,"dd")</f>
        <v>10/27-28</v>
      </c>
      <c r="G26" s="147" t="str">
        <f>TEXT($G$5+31,"m/dd")&amp;"-"&amp;TEXT($G$6+31,"dd")</f>
        <v>10/28-28</v>
      </c>
      <c r="H26" s="147"/>
      <c r="I26" s="148"/>
      <c r="J26" s="146"/>
      <c r="K26" s="148">
        <f>$K$5+31</f>
        <v>42674</v>
      </c>
    </row>
    <row r="27" spans="1:11" s="74" customFormat="1" ht="19.5" customHeight="1">
      <c r="A27" s="731" t="s">
        <v>62</v>
      </c>
      <c r="B27" s="731"/>
      <c r="C27" s="731"/>
      <c r="D27" s="731"/>
      <c r="E27" s="731"/>
      <c r="F27" s="731"/>
      <c r="G27" s="731"/>
      <c r="H27" s="731"/>
      <c r="I27" s="731"/>
      <c r="J27" s="731"/>
      <c r="K27" s="731"/>
    </row>
    <row r="28" spans="1:11" ht="17.25" customHeight="1">
      <c r="A28" s="32"/>
      <c r="B28" s="32"/>
      <c r="C28" s="32"/>
      <c r="D28" s="149"/>
      <c r="E28" s="32"/>
      <c r="F28" s="98"/>
      <c r="G28" s="98"/>
      <c r="H28" s="98"/>
      <c r="I28" s="98"/>
      <c r="J28" s="98"/>
      <c r="K28" s="99"/>
    </row>
    <row r="29" spans="1:11" s="52" customFormat="1" ht="14.25" thickBot="1">
      <c r="A29" s="57" t="s">
        <v>41</v>
      </c>
      <c r="B29" s="58" t="s">
        <v>42</v>
      </c>
      <c r="C29" s="59"/>
      <c r="D29" s="150" t="s">
        <v>43</v>
      </c>
      <c r="E29" s="58" t="s">
        <v>44</v>
      </c>
      <c r="F29" s="100"/>
      <c r="G29" s="100"/>
      <c r="H29" s="100"/>
      <c r="I29" s="100"/>
      <c r="J29" s="100"/>
      <c r="K29" s="101"/>
    </row>
    <row r="30" spans="1:11" s="52" customFormat="1" ht="14.25" thickTop="1">
      <c r="A30" s="60" t="s">
        <v>45</v>
      </c>
      <c r="B30" s="56" t="s">
        <v>68</v>
      </c>
      <c r="C30" s="61"/>
      <c r="D30" s="151" t="s">
        <v>46</v>
      </c>
      <c r="E30" s="56" t="s">
        <v>47</v>
      </c>
      <c r="F30" s="102"/>
      <c r="G30" s="102"/>
      <c r="H30" s="102"/>
      <c r="I30" s="103"/>
      <c r="J30" s="104" t="s">
        <v>56</v>
      </c>
      <c r="K30" s="103"/>
    </row>
    <row r="31" spans="1:11" s="52" customFormat="1" ht="13.5">
      <c r="A31" s="62"/>
      <c r="B31" s="63" t="s">
        <v>69</v>
      </c>
      <c r="C31" s="64"/>
      <c r="D31" s="152" t="s">
        <v>60</v>
      </c>
      <c r="E31" s="63" t="s">
        <v>61</v>
      </c>
      <c r="F31" s="105"/>
      <c r="G31" s="105"/>
      <c r="H31" s="105"/>
      <c r="I31" s="106"/>
      <c r="J31" s="107" t="s">
        <v>57</v>
      </c>
      <c r="K31" s="106"/>
    </row>
    <row r="32" spans="1:11" s="52" customFormat="1" ht="13.5">
      <c r="A32" s="65" t="s">
        <v>48</v>
      </c>
      <c r="B32" s="63" t="s">
        <v>68</v>
      </c>
      <c r="C32" s="64"/>
      <c r="D32" s="152" t="s">
        <v>49</v>
      </c>
      <c r="E32" s="63" t="s">
        <v>50</v>
      </c>
      <c r="F32" s="105"/>
      <c r="G32" s="105"/>
      <c r="H32" s="105"/>
      <c r="I32" s="106"/>
      <c r="J32" s="107" t="s">
        <v>55</v>
      </c>
      <c r="K32" s="106"/>
    </row>
    <row r="33" spans="1:10" ht="14.25">
      <c r="A33" s="32"/>
      <c r="B33" s="32"/>
      <c r="C33" s="32"/>
      <c r="D33" s="149"/>
      <c r="E33" s="32"/>
      <c r="F33" s="98"/>
      <c r="G33" s="98"/>
      <c r="H33" s="98"/>
      <c r="I33" s="98"/>
      <c r="J33" s="98"/>
    </row>
    <row r="34" spans="1:11" s="30" customFormat="1" ht="24.75" customHeight="1">
      <c r="A34" s="718" t="s">
        <v>13</v>
      </c>
      <c r="B34" s="718"/>
      <c r="C34" s="718"/>
      <c r="D34" s="718"/>
      <c r="E34" s="718"/>
      <c r="F34" s="718"/>
      <c r="G34" s="718"/>
      <c r="H34" s="718"/>
      <c r="I34" s="718"/>
      <c r="J34" s="718"/>
      <c r="K34" s="718"/>
    </row>
    <row r="35" spans="1:11" ht="15.75" customHeight="1">
      <c r="A35" s="719" t="s">
        <v>14</v>
      </c>
      <c r="B35" s="719"/>
      <c r="C35" s="719"/>
      <c r="D35" s="719"/>
      <c r="E35" s="719"/>
      <c r="F35" s="719"/>
      <c r="G35" s="719"/>
      <c r="H35" s="719"/>
      <c r="I35" s="719"/>
      <c r="J35" s="719"/>
      <c r="K35" s="719"/>
    </row>
    <row r="36" spans="1:11" ht="15.75" customHeight="1">
      <c r="A36" s="719" t="s">
        <v>16</v>
      </c>
      <c r="B36" s="719"/>
      <c r="C36" s="719"/>
      <c r="D36" s="719"/>
      <c r="E36" s="719"/>
      <c r="F36" s="719"/>
      <c r="G36" s="719"/>
      <c r="H36" s="719"/>
      <c r="I36" s="719"/>
      <c r="J36" s="719"/>
      <c r="K36" s="719"/>
    </row>
    <row r="37" spans="1:11" ht="56.25" customHeight="1">
      <c r="A37" s="720" t="s">
        <v>23</v>
      </c>
      <c r="B37" s="720"/>
      <c r="C37" s="720"/>
      <c r="D37" s="720"/>
      <c r="E37" s="720"/>
      <c r="G37" s="721" t="s">
        <v>30</v>
      </c>
      <c r="H37" s="721"/>
      <c r="I37" s="721"/>
      <c r="J37" s="721"/>
      <c r="K37" s="721"/>
    </row>
    <row r="38" spans="1:11" ht="36" customHeight="1">
      <c r="A38" s="722" t="s">
        <v>21</v>
      </c>
      <c r="B38" s="722"/>
      <c r="C38" s="722"/>
      <c r="D38" s="722"/>
      <c r="E38" s="722"/>
      <c r="G38" s="723" t="s">
        <v>54</v>
      </c>
      <c r="H38" s="723"/>
      <c r="I38" s="723"/>
      <c r="J38" s="723"/>
      <c r="K38" s="723"/>
    </row>
  </sheetData>
  <sheetProtection/>
  <mergeCells count="14">
    <mergeCell ref="D1:K1"/>
    <mergeCell ref="D2:K2"/>
    <mergeCell ref="G3:I3"/>
    <mergeCell ref="J7:K7"/>
    <mergeCell ref="A8:B8"/>
    <mergeCell ref="A27:K27"/>
    <mergeCell ref="D22:K22"/>
    <mergeCell ref="A34:K34"/>
    <mergeCell ref="A35:K35"/>
    <mergeCell ref="A36:K36"/>
    <mergeCell ref="A37:E37"/>
    <mergeCell ref="G37:K37"/>
    <mergeCell ref="A38:E38"/>
    <mergeCell ref="G38:K38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L26"/>
  <sheetViews>
    <sheetView zoomScalePageLayoutView="0" workbookViewId="0" topLeftCell="A4">
      <selection activeCell="K27" sqref="K27"/>
    </sheetView>
  </sheetViews>
  <sheetFormatPr defaultColWidth="8.796875" defaultRowHeight="14.25"/>
  <cols>
    <col min="1" max="1" width="26.5" style="0" customWidth="1"/>
    <col min="2" max="2" width="7.8984375" style="0" customWidth="1"/>
    <col min="3" max="3" width="14.59765625" style="0" customWidth="1"/>
    <col min="4" max="12" width="10.59765625" style="0" customWidth="1"/>
    <col min="13" max="13" width="14.59765625" style="0" customWidth="1"/>
  </cols>
  <sheetData>
    <row r="1" spans="1:12" ht="27" customHeight="1">
      <c r="A1" s="25"/>
      <c r="B1" s="40"/>
      <c r="C1" s="735" t="s">
        <v>51</v>
      </c>
      <c r="D1" s="735"/>
      <c r="E1" s="735"/>
      <c r="F1" s="735"/>
      <c r="G1" s="735"/>
      <c r="H1" s="735"/>
      <c r="I1" s="735"/>
      <c r="J1" s="735"/>
      <c r="K1" s="735"/>
      <c r="L1" s="735"/>
    </row>
    <row r="2" spans="1:12" ht="27.75" customHeight="1">
      <c r="A2" s="38" t="s">
        <v>28</v>
      </c>
      <c r="B2" s="41"/>
      <c r="C2" s="736" t="s">
        <v>36</v>
      </c>
      <c r="D2" s="736"/>
      <c r="E2" s="736"/>
      <c r="F2" s="736"/>
      <c r="G2" s="736"/>
      <c r="H2" s="736"/>
      <c r="I2" s="736"/>
      <c r="J2" s="736"/>
      <c r="K2" s="736"/>
      <c r="L2" s="736"/>
    </row>
    <row r="3" spans="1:12" ht="27" customHeight="1">
      <c r="A3" s="15"/>
      <c r="B3" s="15"/>
      <c r="C3" s="15"/>
      <c r="D3" s="15"/>
      <c r="E3" s="15"/>
      <c r="F3" s="4"/>
      <c r="G3" s="4"/>
      <c r="H3" s="4"/>
      <c r="I3" s="53"/>
      <c r="J3" s="53"/>
      <c r="K3" s="53"/>
      <c r="L3" s="53"/>
    </row>
    <row r="4" spans="1:12" ht="21" customHeight="1">
      <c r="A4" s="16"/>
      <c r="B4" s="26"/>
      <c r="C4" s="16"/>
      <c r="D4" s="16"/>
      <c r="E4" s="16"/>
      <c r="F4" s="13"/>
      <c r="G4" s="13"/>
      <c r="H4" s="13"/>
      <c r="I4" s="27"/>
      <c r="J4" s="27"/>
      <c r="K4" s="27"/>
      <c r="L4" s="15"/>
    </row>
    <row r="5" spans="1:12" ht="13.5">
      <c r="A5" s="236" t="s">
        <v>33</v>
      </c>
      <c r="B5" s="235"/>
      <c r="C5" s="13"/>
      <c r="D5" s="13"/>
      <c r="E5" s="13"/>
      <c r="F5" s="12"/>
      <c r="G5" s="12"/>
      <c r="H5" s="12"/>
      <c r="I5" s="12"/>
      <c r="J5" s="12"/>
      <c r="K5" s="12"/>
      <c r="L5" s="12"/>
    </row>
    <row r="6" spans="1:12" ht="13.5">
      <c r="A6" s="737" t="s">
        <v>0</v>
      </c>
      <c r="B6" s="738"/>
      <c r="C6" s="237" t="s">
        <v>1</v>
      </c>
      <c r="D6" s="472" t="s">
        <v>281</v>
      </c>
      <c r="E6" s="472" t="s">
        <v>282</v>
      </c>
      <c r="F6" s="490" t="s">
        <v>5</v>
      </c>
      <c r="G6" s="488" t="s">
        <v>281</v>
      </c>
      <c r="H6" s="488" t="s">
        <v>282</v>
      </c>
      <c r="I6" s="490" t="s">
        <v>3</v>
      </c>
      <c r="J6" s="488" t="s">
        <v>281</v>
      </c>
      <c r="K6" s="489" t="s">
        <v>282</v>
      </c>
      <c r="L6" s="490" t="s">
        <v>4</v>
      </c>
    </row>
    <row r="7" spans="1:12" s="187" customFormat="1" ht="22.5" customHeight="1">
      <c r="A7" s="253" t="s">
        <v>128</v>
      </c>
      <c r="B7" s="259" t="s">
        <v>114</v>
      </c>
      <c r="C7" s="252" t="s">
        <v>177</v>
      </c>
      <c r="D7" s="473" t="s">
        <v>124</v>
      </c>
      <c r="E7" s="247" t="s">
        <v>124</v>
      </c>
      <c r="F7" s="239" t="s">
        <v>25</v>
      </c>
      <c r="G7" s="662" t="s">
        <v>363</v>
      </c>
      <c r="H7" s="476" t="s">
        <v>344</v>
      </c>
      <c r="I7" s="239" t="s">
        <v>178</v>
      </c>
      <c r="J7" s="498" t="s">
        <v>378</v>
      </c>
      <c r="K7" s="483" t="s">
        <v>364</v>
      </c>
      <c r="L7" s="240" t="s">
        <v>179</v>
      </c>
    </row>
    <row r="8" spans="1:12" s="187" customFormat="1" ht="21.75" customHeight="1">
      <c r="A8" s="243" t="s">
        <v>180</v>
      </c>
      <c r="B8" s="244" t="s">
        <v>143</v>
      </c>
      <c r="C8" s="245" t="s">
        <v>156</v>
      </c>
      <c r="D8" s="250" t="s">
        <v>317</v>
      </c>
      <c r="E8" s="491" t="s">
        <v>346</v>
      </c>
      <c r="F8" s="242" t="s">
        <v>181</v>
      </c>
      <c r="G8" s="477" t="s">
        <v>360</v>
      </c>
      <c r="H8" s="477" t="s">
        <v>346</v>
      </c>
      <c r="I8" s="242" t="s">
        <v>182</v>
      </c>
      <c r="J8" s="499" t="s">
        <v>317</v>
      </c>
      <c r="K8" s="484" t="s">
        <v>346</v>
      </c>
      <c r="L8" s="246" t="s">
        <v>183</v>
      </c>
    </row>
    <row r="9" spans="1:12" s="187" customFormat="1" ht="21.75" customHeight="1">
      <c r="A9" s="243" t="s">
        <v>147</v>
      </c>
      <c r="B9" s="244" t="s">
        <v>115</v>
      </c>
      <c r="C9" s="245" t="s">
        <v>172</v>
      </c>
      <c r="D9" s="250" t="s">
        <v>343</v>
      </c>
      <c r="E9" s="491" t="s">
        <v>344</v>
      </c>
      <c r="F9" s="242" t="s">
        <v>176</v>
      </c>
      <c r="G9" s="477" t="s">
        <v>343</v>
      </c>
      <c r="H9" s="477" t="s">
        <v>344</v>
      </c>
      <c r="I9" s="242" t="s">
        <v>184</v>
      </c>
      <c r="J9" s="499" t="s">
        <v>378</v>
      </c>
      <c r="K9" s="484" t="s">
        <v>364</v>
      </c>
      <c r="L9" s="246" t="s">
        <v>179</v>
      </c>
    </row>
    <row r="10" spans="1:12" s="187" customFormat="1" ht="21.75" customHeight="1">
      <c r="A10" s="509" t="s">
        <v>138</v>
      </c>
      <c r="B10" s="510" t="s">
        <v>135</v>
      </c>
      <c r="C10" s="511" t="s">
        <v>173</v>
      </c>
      <c r="D10" s="512" t="s">
        <v>124</v>
      </c>
      <c r="E10" s="513" t="s">
        <v>124</v>
      </c>
      <c r="F10" s="494" t="s">
        <v>124</v>
      </c>
      <c r="G10" s="478" t="s">
        <v>378</v>
      </c>
      <c r="H10" s="478" t="s">
        <v>364</v>
      </c>
      <c r="I10" s="503" t="s">
        <v>179</v>
      </c>
      <c r="J10" s="500" t="s">
        <v>378</v>
      </c>
      <c r="K10" s="485" t="s">
        <v>364</v>
      </c>
      <c r="L10" s="238" t="s">
        <v>185</v>
      </c>
    </row>
    <row r="11" spans="1:12" s="187" customFormat="1" ht="21.75" customHeight="1">
      <c r="A11" s="504" t="s">
        <v>199</v>
      </c>
      <c r="B11" s="505" t="s">
        <v>134</v>
      </c>
      <c r="C11" s="506" t="s">
        <v>187</v>
      </c>
      <c r="D11" s="507" t="s">
        <v>124</v>
      </c>
      <c r="E11" s="508" t="s">
        <v>124</v>
      </c>
      <c r="F11" s="249" t="s">
        <v>124</v>
      </c>
      <c r="G11" s="663" t="s">
        <v>363</v>
      </c>
      <c r="H11" s="479" t="s">
        <v>347</v>
      </c>
      <c r="I11" s="249" t="s">
        <v>186</v>
      </c>
      <c r="J11" s="497" t="s">
        <v>317</v>
      </c>
      <c r="K11" s="482" t="s">
        <v>346</v>
      </c>
      <c r="L11" s="251" t="s">
        <v>181</v>
      </c>
    </row>
    <row r="12" spans="1:12" s="187" customFormat="1" ht="21.75" customHeight="1">
      <c r="A12" s="514" t="s">
        <v>151</v>
      </c>
      <c r="B12" s="510" t="s">
        <v>116</v>
      </c>
      <c r="C12" s="511" t="s">
        <v>187</v>
      </c>
      <c r="D12" s="512" t="s">
        <v>124</v>
      </c>
      <c r="E12" s="513" t="s">
        <v>124</v>
      </c>
      <c r="F12" s="495" t="s">
        <v>25</v>
      </c>
      <c r="G12" s="480" t="s">
        <v>317</v>
      </c>
      <c r="H12" s="480" t="s">
        <v>346</v>
      </c>
      <c r="I12" s="248" t="s">
        <v>188</v>
      </c>
      <c r="J12" s="501" t="s">
        <v>317</v>
      </c>
      <c r="K12" s="486" t="s">
        <v>346</v>
      </c>
      <c r="L12" s="248" t="s">
        <v>189</v>
      </c>
    </row>
    <row r="13" spans="1:12" s="187" customFormat="1" ht="22.5" customHeight="1">
      <c r="A13" s="515" t="s">
        <v>141</v>
      </c>
      <c r="B13" s="516" t="s">
        <v>117</v>
      </c>
      <c r="C13" s="517" t="s">
        <v>187</v>
      </c>
      <c r="D13" s="518" t="s">
        <v>344</v>
      </c>
      <c r="E13" s="519" t="s">
        <v>346</v>
      </c>
      <c r="F13" s="496" t="s">
        <v>190</v>
      </c>
      <c r="G13" s="481" t="s">
        <v>124</v>
      </c>
      <c r="H13" s="481" t="s">
        <v>124</v>
      </c>
      <c r="I13" s="241" t="s">
        <v>25</v>
      </c>
      <c r="J13" s="502" t="s">
        <v>124</v>
      </c>
      <c r="K13" s="487" t="s">
        <v>124</v>
      </c>
      <c r="L13" s="241" t="s">
        <v>25</v>
      </c>
    </row>
    <row r="14" spans="1:12" s="206" customFormat="1" ht="24" customHeight="1">
      <c r="A14" s="628" t="s">
        <v>352</v>
      </c>
      <c r="B14" s="629" t="s">
        <v>112</v>
      </c>
      <c r="C14" s="630" t="s">
        <v>254</v>
      </c>
      <c r="D14" s="250" t="s">
        <v>124</v>
      </c>
      <c r="E14" s="491" t="s">
        <v>124</v>
      </c>
      <c r="F14" s="251" t="s">
        <v>25</v>
      </c>
      <c r="G14" s="664" t="s">
        <v>363</v>
      </c>
      <c r="H14" s="250" t="s">
        <v>346</v>
      </c>
      <c r="I14" s="249" t="s">
        <v>218</v>
      </c>
      <c r="J14" s="693" t="s">
        <v>363</v>
      </c>
      <c r="K14" s="482" t="s">
        <v>346</v>
      </c>
      <c r="L14" s="249" t="s">
        <v>219</v>
      </c>
    </row>
    <row r="15" spans="1:12" s="187" customFormat="1" ht="22.5" customHeight="1">
      <c r="A15" s="628" t="s">
        <v>162</v>
      </c>
      <c r="B15" s="631" t="s">
        <v>113</v>
      </c>
      <c r="C15" s="630" t="s">
        <v>217</v>
      </c>
      <c r="D15" s="739" t="s">
        <v>361</v>
      </c>
      <c r="E15" s="740"/>
      <c r="F15" s="740"/>
      <c r="G15" s="740"/>
      <c r="H15" s="740"/>
      <c r="I15" s="740"/>
      <c r="J15" s="740"/>
      <c r="K15" s="740"/>
      <c r="L15" s="741"/>
    </row>
    <row r="16" spans="1:12" s="272" customFormat="1" ht="21.75" customHeight="1">
      <c r="A16" s="253" t="s">
        <v>128</v>
      </c>
      <c r="B16" s="259" t="s">
        <v>114</v>
      </c>
      <c r="C16" s="252" t="s">
        <v>222</v>
      </c>
      <c r="D16" s="473" t="s">
        <v>124</v>
      </c>
      <c r="E16" s="247" t="s">
        <v>124</v>
      </c>
      <c r="F16" s="239" t="s">
        <v>25</v>
      </c>
      <c r="G16" s="662" t="s">
        <v>363</v>
      </c>
      <c r="H16" s="476" t="s">
        <v>346</v>
      </c>
      <c r="I16" s="239" t="s">
        <v>220</v>
      </c>
      <c r="J16" s="498" t="s">
        <v>360</v>
      </c>
      <c r="K16" s="483" t="s">
        <v>346</v>
      </c>
      <c r="L16" s="240" t="s">
        <v>221</v>
      </c>
    </row>
    <row r="17" spans="1:12" s="272" customFormat="1" ht="21.75" customHeight="1">
      <c r="A17" s="243" t="s">
        <v>223</v>
      </c>
      <c r="B17" s="244" t="s">
        <v>143</v>
      </c>
      <c r="C17" s="245" t="s">
        <v>156</v>
      </c>
      <c r="D17" s="250" t="s">
        <v>347</v>
      </c>
      <c r="E17" s="491" t="s">
        <v>348</v>
      </c>
      <c r="F17" s="242" t="s">
        <v>224</v>
      </c>
      <c r="G17" s="477" t="s">
        <v>347</v>
      </c>
      <c r="H17" s="477" t="s">
        <v>330</v>
      </c>
      <c r="I17" s="242" t="s">
        <v>225</v>
      </c>
      <c r="J17" s="499" t="s">
        <v>364</v>
      </c>
      <c r="K17" s="484" t="s">
        <v>330</v>
      </c>
      <c r="L17" s="246" t="s">
        <v>226</v>
      </c>
    </row>
    <row r="18" spans="1:12" s="206" customFormat="1" ht="21.75" customHeight="1">
      <c r="A18" s="243" t="s">
        <v>216</v>
      </c>
      <c r="B18" s="244" t="s">
        <v>115</v>
      </c>
      <c r="C18" s="245" t="s">
        <v>172</v>
      </c>
      <c r="D18" s="250" t="s">
        <v>345</v>
      </c>
      <c r="E18" s="491" t="s">
        <v>346</v>
      </c>
      <c r="F18" s="242" t="s">
        <v>218</v>
      </c>
      <c r="G18" s="477" t="s">
        <v>360</v>
      </c>
      <c r="H18" s="477" t="s">
        <v>346</v>
      </c>
      <c r="I18" s="242" t="s">
        <v>227</v>
      </c>
      <c r="J18" s="499" t="s">
        <v>360</v>
      </c>
      <c r="K18" s="484" t="s">
        <v>349</v>
      </c>
      <c r="L18" s="246" t="s">
        <v>221</v>
      </c>
    </row>
    <row r="19" spans="1:12" s="187" customFormat="1" ht="21.75" customHeight="1">
      <c r="A19" s="640" t="s">
        <v>138</v>
      </c>
      <c r="B19" s="641" t="s">
        <v>135</v>
      </c>
      <c r="C19" s="642" t="s">
        <v>187</v>
      </c>
      <c r="D19" s="742" t="s">
        <v>361</v>
      </c>
      <c r="E19" s="740"/>
      <c r="F19" s="740"/>
      <c r="G19" s="740"/>
      <c r="H19" s="740"/>
      <c r="I19" s="740"/>
      <c r="J19" s="740"/>
      <c r="K19" s="740"/>
      <c r="L19" s="741"/>
    </row>
    <row r="20" spans="1:12" s="272" customFormat="1" ht="21.75" customHeight="1">
      <c r="A20" s="293" t="s">
        <v>199</v>
      </c>
      <c r="B20" s="259" t="s">
        <v>134</v>
      </c>
      <c r="C20" s="245" t="s">
        <v>229</v>
      </c>
      <c r="D20" s="250" t="s">
        <v>124</v>
      </c>
      <c r="E20" s="491" t="s">
        <v>124</v>
      </c>
      <c r="F20" s="249" t="s">
        <v>124</v>
      </c>
      <c r="G20" s="663" t="s">
        <v>363</v>
      </c>
      <c r="H20" s="479" t="s">
        <v>379</v>
      </c>
      <c r="I20" s="249" t="s">
        <v>230</v>
      </c>
      <c r="J20" s="497" t="s">
        <v>345</v>
      </c>
      <c r="K20" s="482" t="s">
        <v>348</v>
      </c>
      <c r="L20" s="251" t="s">
        <v>224</v>
      </c>
    </row>
    <row r="21" spans="1:12" ht="22.5" customHeight="1">
      <c r="A21" s="643" t="s">
        <v>138</v>
      </c>
      <c r="B21" s="641" t="s">
        <v>116</v>
      </c>
      <c r="C21" s="642" t="s">
        <v>229</v>
      </c>
      <c r="D21" s="474" t="s">
        <v>124</v>
      </c>
      <c r="E21" s="492" t="s">
        <v>124</v>
      </c>
      <c r="F21" s="495" t="s">
        <v>25</v>
      </c>
      <c r="G21" s="480" t="s">
        <v>364</v>
      </c>
      <c r="H21" s="480" t="s">
        <v>330</v>
      </c>
      <c r="I21" s="248" t="s">
        <v>231</v>
      </c>
      <c r="J21" s="501" t="s">
        <v>364</v>
      </c>
      <c r="K21" s="486" t="s">
        <v>330</v>
      </c>
      <c r="L21" s="248" t="s">
        <v>232</v>
      </c>
    </row>
    <row r="22" spans="1:12" ht="21.75" customHeight="1">
      <c r="A22" s="644" t="s">
        <v>141</v>
      </c>
      <c r="B22" s="645" t="s">
        <v>117</v>
      </c>
      <c r="C22" s="646" t="s">
        <v>229</v>
      </c>
      <c r="D22" s="475" t="s">
        <v>349</v>
      </c>
      <c r="E22" s="493" t="s">
        <v>330</v>
      </c>
      <c r="F22" s="496" t="s">
        <v>233</v>
      </c>
      <c r="G22" s="481" t="s">
        <v>124</v>
      </c>
      <c r="H22" s="481" t="s">
        <v>124</v>
      </c>
      <c r="I22" s="241" t="s">
        <v>25</v>
      </c>
      <c r="J22" s="502" t="s">
        <v>124</v>
      </c>
      <c r="K22" s="487" t="s">
        <v>124</v>
      </c>
      <c r="L22" s="241" t="s">
        <v>25</v>
      </c>
    </row>
    <row r="23" spans="1:12" s="206" customFormat="1" ht="24" customHeight="1">
      <c r="A23" s="628" t="s">
        <v>352</v>
      </c>
      <c r="B23" s="629" t="s">
        <v>112</v>
      </c>
      <c r="C23" s="630" t="s">
        <v>353</v>
      </c>
      <c r="D23" s="250" t="s">
        <v>124</v>
      </c>
      <c r="E23" s="491" t="s">
        <v>124</v>
      </c>
      <c r="F23" s="251" t="s">
        <v>25</v>
      </c>
      <c r="G23" s="664" t="s">
        <v>363</v>
      </c>
      <c r="H23" s="250" t="s">
        <v>330</v>
      </c>
      <c r="I23" s="249" t="s">
        <v>297</v>
      </c>
      <c r="J23" s="693" t="s">
        <v>363</v>
      </c>
      <c r="K23" s="482" t="s">
        <v>330</v>
      </c>
      <c r="L23" s="249" t="s">
        <v>278</v>
      </c>
    </row>
    <row r="24" spans="1:12" s="187" customFormat="1" ht="22.5" customHeight="1">
      <c r="A24" s="628" t="s">
        <v>162</v>
      </c>
      <c r="B24" s="631" t="s">
        <v>113</v>
      </c>
      <c r="C24" s="630" t="s">
        <v>296</v>
      </c>
      <c r="D24" s="250" t="s">
        <v>349</v>
      </c>
      <c r="E24" s="491" t="s">
        <v>350</v>
      </c>
      <c r="F24" s="239" t="s">
        <v>298</v>
      </c>
      <c r="G24" s="476" t="s">
        <v>124</v>
      </c>
      <c r="H24" s="476" t="s">
        <v>124</v>
      </c>
      <c r="I24" s="239" t="s">
        <v>124</v>
      </c>
      <c r="J24" s="498" t="s">
        <v>124</v>
      </c>
      <c r="K24" s="483" t="s">
        <v>124</v>
      </c>
      <c r="L24" s="239" t="s">
        <v>124</v>
      </c>
    </row>
    <row r="25" spans="1:12" s="272" customFormat="1" ht="21.75" customHeight="1">
      <c r="A25" s="253" t="s">
        <v>128</v>
      </c>
      <c r="B25" s="259" t="s">
        <v>114</v>
      </c>
      <c r="C25" s="252" t="s">
        <v>299</v>
      </c>
      <c r="D25" s="473" t="s">
        <v>124</v>
      </c>
      <c r="E25" s="247" t="s">
        <v>124</v>
      </c>
      <c r="F25" s="239" t="s">
        <v>25</v>
      </c>
      <c r="G25" s="662" t="s">
        <v>363</v>
      </c>
      <c r="H25" s="476" t="s">
        <v>318</v>
      </c>
      <c r="I25" s="239" t="s">
        <v>300</v>
      </c>
      <c r="J25" s="694" t="s">
        <v>363</v>
      </c>
      <c r="K25" s="483" t="s">
        <v>397</v>
      </c>
      <c r="L25" s="240" t="s">
        <v>301</v>
      </c>
    </row>
    <row r="26" spans="1:12" s="206" customFormat="1" ht="21.75" customHeight="1">
      <c r="A26" s="632" t="s">
        <v>351</v>
      </c>
      <c r="B26" s="159" t="s">
        <v>115</v>
      </c>
      <c r="C26" s="633" t="s">
        <v>172</v>
      </c>
      <c r="D26" s="520" t="s">
        <v>349</v>
      </c>
      <c r="E26" s="521" t="s">
        <v>330</v>
      </c>
      <c r="F26" s="522" t="s">
        <v>297</v>
      </c>
      <c r="G26" s="219" t="s">
        <v>349</v>
      </c>
      <c r="H26" s="219" t="s">
        <v>318</v>
      </c>
      <c r="I26" s="522" t="s">
        <v>380</v>
      </c>
      <c r="J26" s="523" t="s">
        <v>349</v>
      </c>
      <c r="K26" s="524" t="s">
        <v>397</v>
      </c>
      <c r="L26" s="525" t="s">
        <v>301</v>
      </c>
    </row>
  </sheetData>
  <sheetProtection/>
  <mergeCells count="5">
    <mergeCell ref="C1:L1"/>
    <mergeCell ref="C2:L2"/>
    <mergeCell ref="A6:B6"/>
    <mergeCell ref="D15:L15"/>
    <mergeCell ref="D19:L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CS29"/>
  <sheetViews>
    <sheetView zoomScalePageLayoutView="0" workbookViewId="0" topLeftCell="A1">
      <selection activeCell="F18" sqref="F18"/>
    </sheetView>
  </sheetViews>
  <sheetFormatPr defaultColWidth="8.796875" defaultRowHeight="14.25"/>
  <cols>
    <col min="1" max="1" width="23.19921875" style="0" customWidth="1"/>
    <col min="2" max="2" width="9.19921875" style="0" customWidth="1"/>
    <col min="3" max="3" width="11.59765625" style="0" customWidth="1"/>
    <col min="4" max="15" width="10.59765625" style="0" customWidth="1"/>
  </cols>
  <sheetData>
    <row r="1" spans="1:15" ht="27">
      <c r="A1" s="25"/>
      <c r="B1" s="25"/>
      <c r="C1" s="735" t="s">
        <v>8</v>
      </c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</row>
    <row r="2" spans="1:15" ht="19.5">
      <c r="A2" s="37" t="s">
        <v>28</v>
      </c>
      <c r="B2" s="37"/>
      <c r="C2" s="736" t="s">
        <v>29</v>
      </c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</row>
    <row r="3" spans="1:15" ht="19.5">
      <c r="A3" s="15"/>
      <c r="B3" s="15"/>
      <c r="C3" s="15"/>
      <c r="D3" s="15"/>
      <c r="E3" s="15"/>
      <c r="F3" s="39"/>
      <c r="G3" s="39"/>
      <c r="H3" s="39"/>
      <c r="I3" s="14"/>
      <c r="J3" s="14"/>
      <c r="K3" s="14"/>
      <c r="L3" s="14"/>
      <c r="M3" s="14"/>
      <c r="N3" s="14"/>
      <c r="O3" s="15"/>
    </row>
    <row r="4" spans="1:15" ht="44.25" customHeight="1">
      <c r="A4" s="15"/>
      <c r="B4" s="15"/>
      <c r="C4" s="15"/>
      <c r="D4" s="15"/>
      <c r="E4" s="15"/>
      <c r="F4" s="29"/>
      <c r="G4" s="29"/>
      <c r="H4" s="29"/>
      <c r="I4" s="14"/>
      <c r="J4" s="14"/>
      <c r="K4" s="14"/>
      <c r="L4" s="14"/>
      <c r="M4" s="14"/>
      <c r="N4" s="14"/>
      <c r="O4" s="15"/>
    </row>
    <row r="5" spans="1:15" ht="13.5">
      <c r="A5" s="7" t="s">
        <v>34</v>
      </c>
      <c r="B5" s="235"/>
      <c r="C5" s="13"/>
      <c r="D5" s="13"/>
      <c r="E5" s="13"/>
      <c r="F5" s="12"/>
      <c r="G5" s="12"/>
      <c r="H5" s="12"/>
      <c r="I5" s="12"/>
      <c r="J5" s="12"/>
      <c r="K5" s="12"/>
      <c r="L5" s="12"/>
      <c r="M5" s="12"/>
      <c r="N5" s="12"/>
      <c r="O5" s="258"/>
    </row>
    <row r="6" spans="1:15" ht="13.5">
      <c r="A6" s="743" t="s">
        <v>0</v>
      </c>
      <c r="B6" s="744"/>
      <c r="C6" s="254" t="s">
        <v>1</v>
      </c>
      <c r="D6" s="404" t="s">
        <v>270</v>
      </c>
      <c r="E6" s="442" t="s">
        <v>271</v>
      </c>
      <c r="F6" s="257" t="s">
        <v>7</v>
      </c>
      <c r="G6" s="255" t="s">
        <v>270</v>
      </c>
      <c r="H6" s="255" t="s">
        <v>271</v>
      </c>
      <c r="I6" s="257" t="s">
        <v>6</v>
      </c>
      <c r="J6" s="539" t="s">
        <v>270</v>
      </c>
      <c r="K6" s="271" t="s">
        <v>271</v>
      </c>
      <c r="L6" s="256" t="s">
        <v>15</v>
      </c>
      <c r="M6" s="544" t="s">
        <v>270</v>
      </c>
      <c r="N6" s="554" t="s">
        <v>271</v>
      </c>
      <c r="O6" s="257" t="s">
        <v>11</v>
      </c>
    </row>
    <row r="7" spans="1:97" s="201" customFormat="1" ht="36.75" customHeight="1">
      <c r="A7" s="266" t="s">
        <v>131</v>
      </c>
      <c r="B7" s="267" t="s">
        <v>99</v>
      </c>
      <c r="C7" s="268" t="s">
        <v>191</v>
      </c>
      <c r="D7" s="530" t="s">
        <v>320</v>
      </c>
      <c r="E7" s="268" t="s">
        <v>323</v>
      </c>
      <c r="F7" s="533" t="s">
        <v>192</v>
      </c>
      <c r="G7" s="551" t="s">
        <v>320</v>
      </c>
      <c r="H7" s="308" t="s">
        <v>323</v>
      </c>
      <c r="I7" s="533" t="s">
        <v>193</v>
      </c>
      <c r="J7" s="551" t="s">
        <v>80</v>
      </c>
      <c r="K7" s="559" t="s">
        <v>80</v>
      </c>
      <c r="L7" s="307" t="s">
        <v>25</v>
      </c>
      <c r="M7" s="545" t="s">
        <v>80</v>
      </c>
      <c r="N7" s="268" t="s">
        <v>80</v>
      </c>
      <c r="O7" s="307" t="s">
        <v>25</v>
      </c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</row>
    <row r="8" spans="1:97" s="201" customFormat="1" ht="36.75" customHeight="1">
      <c r="A8" s="260" t="s">
        <v>136</v>
      </c>
      <c r="B8" s="261" t="s">
        <v>102</v>
      </c>
      <c r="C8" s="262" t="s">
        <v>194</v>
      </c>
      <c r="D8" s="567" t="s">
        <v>322</v>
      </c>
      <c r="E8" s="566" t="s">
        <v>323</v>
      </c>
      <c r="F8" s="534" t="s">
        <v>195</v>
      </c>
      <c r="G8" s="562" t="s">
        <v>322</v>
      </c>
      <c r="H8" s="563" t="s">
        <v>323</v>
      </c>
      <c r="I8" s="541" t="s">
        <v>168</v>
      </c>
      <c r="J8" s="528" t="s">
        <v>80</v>
      </c>
      <c r="K8" s="553" t="s">
        <v>80</v>
      </c>
      <c r="L8" s="275" t="s">
        <v>25</v>
      </c>
      <c r="M8" s="546" t="s">
        <v>80</v>
      </c>
      <c r="N8" s="555" t="s">
        <v>80</v>
      </c>
      <c r="O8" s="275" t="s">
        <v>25</v>
      </c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</row>
    <row r="9" spans="1:97" s="201" customFormat="1" ht="36.75" customHeight="1">
      <c r="A9" s="263" t="s">
        <v>126</v>
      </c>
      <c r="B9" s="259" t="s">
        <v>103</v>
      </c>
      <c r="C9" s="264" t="s">
        <v>174</v>
      </c>
      <c r="D9" s="531" t="s">
        <v>366</v>
      </c>
      <c r="E9" s="568" t="s">
        <v>321</v>
      </c>
      <c r="F9" s="535" t="s">
        <v>196</v>
      </c>
      <c r="G9" s="540" t="s">
        <v>367</v>
      </c>
      <c r="H9" s="265" t="s">
        <v>374</v>
      </c>
      <c r="I9" s="535" t="s">
        <v>237</v>
      </c>
      <c r="J9" s="540" t="s">
        <v>80</v>
      </c>
      <c r="K9" s="529" t="s">
        <v>80</v>
      </c>
      <c r="L9" s="561" t="s">
        <v>25</v>
      </c>
      <c r="M9" s="547" t="s">
        <v>80</v>
      </c>
      <c r="N9" s="556" t="s">
        <v>80</v>
      </c>
      <c r="O9" s="309" t="s">
        <v>25</v>
      </c>
      <c r="P9" s="213"/>
      <c r="Q9" s="213"/>
      <c r="R9" s="312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</row>
    <row r="10" spans="1:15" ht="36.75" customHeight="1">
      <c r="A10" s="634" t="s">
        <v>354</v>
      </c>
      <c r="B10" s="631" t="s">
        <v>104</v>
      </c>
      <c r="C10" s="635" t="s">
        <v>355</v>
      </c>
      <c r="D10" s="745" t="s">
        <v>362</v>
      </c>
      <c r="E10" s="740"/>
      <c r="F10" s="740"/>
      <c r="G10" s="740"/>
      <c r="H10" s="740"/>
      <c r="I10" s="740"/>
      <c r="J10" s="740"/>
      <c r="K10" s="740"/>
      <c r="L10" s="740"/>
      <c r="M10" s="740"/>
      <c r="N10" s="740"/>
      <c r="O10" s="741"/>
    </row>
    <row r="11" spans="1:15" ht="36.75" customHeight="1">
      <c r="A11" s="397" t="s">
        <v>139</v>
      </c>
      <c r="B11" s="298" t="s">
        <v>105</v>
      </c>
      <c r="C11" s="398" t="s">
        <v>161</v>
      </c>
      <c r="D11" s="526" t="s">
        <v>80</v>
      </c>
      <c r="E11" s="398" t="s">
        <v>80</v>
      </c>
      <c r="F11" s="536" t="s">
        <v>25</v>
      </c>
      <c r="G11" s="301" t="s">
        <v>80</v>
      </c>
      <c r="H11" s="564" t="s">
        <v>80</v>
      </c>
      <c r="I11" s="542" t="s">
        <v>25</v>
      </c>
      <c r="J11" s="625" t="s">
        <v>322</v>
      </c>
      <c r="K11" s="624" t="s">
        <v>323</v>
      </c>
      <c r="L11" s="299" t="s">
        <v>197</v>
      </c>
      <c r="M11" s="548" t="s">
        <v>320</v>
      </c>
      <c r="N11" s="557" t="s">
        <v>321</v>
      </c>
      <c r="O11" s="299" t="s">
        <v>198</v>
      </c>
    </row>
    <row r="12" spans="1:97" s="278" customFormat="1" ht="36.75" customHeight="1">
      <c r="A12" s="384" t="s">
        <v>149</v>
      </c>
      <c r="B12" s="385" t="s">
        <v>99</v>
      </c>
      <c r="C12" s="273" t="s">
        <v>234</v>
      </c>
      <c r="D12" s="532" t="s">
        <v>367</v>
      </c>
      <c r="E12" s="273" t="s">
        <v>368</v>
      </c>
      <c r="F12" s="537" t="s">
        <v>235</v>
      </c>
      <c r="G12" s="552" t="s">
        <v>323</v>
      </c>
      <c r="H12" s="351" t="s">
        <v>368</v>
      </c>
      <c r="I12" s="537" t="s">
        <v>236</v>
      </c>
      <c r="J12" s="552" t="s">
        <v>80</v>
      </c>
      <c r="K12" s="560" t="s">
        <v>80</v>
      </c>
      <c r="L12" s="345" t="s">
        <v>25</v>
      </c>
      <c r="M12" s="549" t="s">
        <v>80</v>
      </c>
      <c r="N12" s="273" t="s">
        <v>80</v>
      </c>
      <c r="O12" s="345" t="s">
        <v>25</v>
      </c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77"/>
      <c r="CO12" s="277"/>
      <c r="CP12" s="277"/>
      <c r="CQ12" s="277"/>
      <c r="CR12" s="277"/>
      <c r="CS12" s="277"/>
    </row>
    <row r="13" spans="1:15" s="276" customFormat="1" ht="36.75" customHeight="1">
      <c r="A13" s="260" t="s">
        <v>136</v>
      </c>
      <c r="B13" s="261" t="s">
        <v>102</v>
      </c>
      <c r="C13" s="262" t="s">
        <v>238</v>
      </c>
      <c r="D13" s="647" t="s">
        <v>369</v>
      </c>
      <c r="E13" s="648" t="s">
        <v>369</v>
      </c>
      <c r="F13" s="534" t="s">
        <v>239</v>
      </c>
      <c r="G13" s="562" t="s">
        <v>375</v>
      </c>
      <c r="H13" s="563" t="s">
        <v>368</v>
      </c>
      <c r="I13" s="541" t="s">
        <v>203</v>
      </c>
      <c r="J13" s="528" t="s">
        <v>80</v>
      </c>
      <c r="K13" s="553" t="s">
        <v>80</v>
      </c>
      <c r="L13" s="275" t="s">
        <v>25</v>
      </c>
      <c r="M13" s="546" t="s">
        <v>80</v>
      </c>
      <c r="N13" s="555" t="s">
        <v>80</v>
      </c>
      <c r="O13" s="275" t="s">
        <v>25</v>
      </c>
    </row>
    <row r="14" spans="1:97" s="278" customFormat="1" ht="36.75" customHeight="1">
      <c r="A14" s="263" t="s">
        <v>240</v>
      </c>
      <c r="B14" s="259" t="s">
        <v>103</v>
      </c>
      <c r="C14" s="264" t="s">
        <v>174</v>
      </c>
      <c r="D14" s="531" t="s">
        <v>323</v>
      </c>
      <c r="E14" s="568" t="s">
        <v>370</v>
      </c>
      <c r="F14" s="535" t="s">
        <v>241</v>
      </c>
      <c r="G14" s="540" t="s">
        <v>374</v>
      </c>
      <c r="H14" s="265" t="s">
        <v>371</v>
      </c>
      <c r="I14" s="535" t="s">
        <v>242</v>
      </c>
      <c r="J14" s="540" t="s">
        <v>80</v>
      </c>
      <c r="K14" s="529" t="s">
        <v>80</v>
      </c>
      <c r="L14" s="561" t="s">
        <v>25</v>
      </c>
      <c r="M14" s="547" t="s">
        <v>80</v>
      </c>
      <c r="N14" s="556" t="s">
        <v>80</v>
      </c>
      <c r="O14" s="309" t="s">
        <v>25</v>
      </c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/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7"/>
      <c r="CL14" s="277"/>
      <c r="CM14" s="277"/>
      <c r="CN14" s="277"/>
      <c r="CO14" s="277"/>
      <c r="CP14" s="277"/>
      <c r="CQ14" s="277"/>
      <c r="CR14" s="277"/>
      <c r="CS14" s="277"/>
    </row>
    <row r="15" spans="1:97" s="278" customFormat="1" ht="36.75" customHeight="1">
      <c r="A15" s="634" t="s">
        <v>354</v>
      </c>
      <c r="B15" s="631" t="s">
        <v>104</v>
      </c>
      <c r="C15" s="635" t="s">
        <v>356</v>
      </c>
      <c r="D15" s="649" t="s">
        <v>369</v>
      </c>
      <c r="E15" s="568" t="s">
        <v>371</v>
      </c>
      <c r="F15" s="534" t="s">
        <v>205</v>
      </c>
      <c r="G15" s="562" t="s">
        <v>323</v>
      </c>
      <c r="H15" s="563" t="s">
        <v>381</v>
      </c>
      <c r="I15" s="541" t="s">
        <v>243</v>
      </c>
      <c r="J15" s="528" t="s">
        <v>80</v>
      </c>
      <c r="K15" s="553" t="s">
        <v>80</v>
      </c>
      <c r="L15" s="275" t="s">
        <v>25</v>
      </c>
      <c r="M15" s="546" t="s">
        <v>80</v>
      </c>
      <c r="N15" s="555" t="s">
        <v>80</v>
      </c>
      <c r="O15" s="275" t="s">
        <v>25</v>
      </c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</row>
    <row r="16" spans="1:97" s="272" customFormat="1" ht="36.75" customHeight="1">
      <c r="A16" s="395" t="s">
        <v>159</v>
      </c>
      <c r="B16" s="302" t="s">
        <v>105</v>
      </c>
      <c r="C16" s="396" t="s">
        <v>244</v>
      </c>
      <c r="D16" s="527" t="s">
        <v>80</v>
      </c>
      <c r="E16" s="396"/>
      <c r="F16" s="538" t="s">
        <v>25</v>
      </c>
      <c r="G16" s="303" t="s">
        <v>80</v>
      </c>
      <c r="H16" s="565" t="s">
        <v>80</v>
      </c>
      <c r="I16" s="543" t="s">
        <v>25</v>
      </c>
      <c r="J16" s="626" t="s">
        <v>323</v>
      </c>
      <c r="K16" s="627" t="s">
        <v>324</v>
      </c>
      <c r="L16" s="300" t="s">
        <v>245</v>
      </c>
      <c r="M16" s="550" t="s">
        <v>325</v>
      </c>
      <c r="N16" s="558" t="s">
        <v>326</v>
      </c>
      <c r="O16" s="300" t="s">
        <v>246</v>
      </c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  <c r="AH16" s="399"/>
      <c r="AI16" s="399"/>
      <c r="AJ16" s="399"/>
      <c r="AK16" s="399"/>
      <c r="AL16" s="399"/>
      <c r="AM16" s="399"/>
      <c r="AN16" s="399"/>
      <c r="AO16" s="399"/>
      <c r="AP16" s="399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399"/>
      <c r="BD16" s="399"/>
      <c r="BE16" s="399"/>
      <c r="BF16" s="399"/>
      <c r="BG16" s="399"/>
      <c r="BH16" s="399"/>
      <c r="BI16" s="399"/>
      <c r="BJ16" s="399"/>
      <c r="BK16" s="399"/>
      <c r="BL16" s="399"/>
      <c r="BM16" s="399"/>
      <c r="BN16" s="399"/>
      <c r="BO16" s="399"/>
      <c r="BP16" s="399"/>
      <c r="BQ16" s="399"/>
      <c r="BR16" s="399"/>
      <c r="BS16" s="399"/>
      <c r="BT16" s="399"/>
      <c r="BU16" s="399"/>
      <c r="BV16" s="399"/>
      <c r="BW16" s="399"/>
      <c r="BX16" s="399"/>
      <c r="BY16" s="399"/>
      <c r="BZ16" s="399"/>
      <c r="CA16" s="399"/>
      <c r="CB16" s="399"/>
      <c r="CC16" s="399"/>
      <c r="CD16" s="399"/>
      <c r="CE16" s="399"/>
      <c r="CF16" s="399"/>
      <c r="CG16" s="399"/>
      <c r="CH16" s="399"/>
      <c r="CI16" s="399"/>
      <c r="CJ16" s="399"/>
      <c r="CK16" s="399"/>
      <c r="CL16" s="399"/>
      <c r="CM16" s="399"/>
      <c r="CN16" s="399"/>
      <c r="CO16" s="399"/>
      <c r="CP16" s="399"/>
      <c r="CQ16" s="399"/>
      <c r="CR16" s="399"/>
      <c r="CS16" s="399"/>
    </row>
    <row r="17" spans="1:97" s="272" customFormat="1" ht="36.75" customHeight="1">
      <c r="A17" s="266" t="s">
        <v>385</v>
      </c>
      <c r="B17" s="267" t="s">
        <v>99</v>
      </c>
      <c r="C17" s="268" t="s">
        <v>386</v>
      </c>
      <c r="D17" s="530" t="s">
        <v>368</v>
      </c>
      <c r="E17" s="268" t="s">
        <v>372</v>
      </c>
      <c r="F17" s="533" t="s">
        <v>388</v>
      </c>
      <c r="G17" s="551" t="s">
        <v>370</v>
      </c>
      <c r="H17" s="308" t="s">
        <v>327</v>
      </c>
      <c r="I17" s="533" t="s">
        <v>387</v>
      </c>
      <c r="J17" s="551" t="s">
        <v>80</v>
      </c>
      <c r="K17" s="559" t="s">
        <v>80</v>
      </c>
      <c r="L17" s="307" t="s">
        <v>25</v>
      </c>
      <c r="M17" s="545" t="s">
        <v>80</v>
      </c>
      <c r="N17" s="268" t="s">
        <v>80</v>
      </c>
      <c r="O17" s="307" t="s">
        <v>25</v>
      </c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399"/>
      <c r="BD17" s="399"/>
      <c r="BE17" s="399"/>
      <c r="BF17" s="399"/>
      <c r="BG17" s="399"/>
      <c r="BH17" s="399"/>
      <c r="BI17" s="399"/>
      <c r="BJ17" s="399"/>
      <c r="BK17" s="399"/>
      <c r="BL17" s="399"/>
      <c r="BM17" s="399"/>
      <c r="BN17" s="399"/>
      <c r="BO17" s="399"/>
      <c r="BP17" s="399"/>
      <c r="BQ17" s="399"/>
      <c r="BR17" s="399"/>
      <c r="BS17" s="399"/>
      <c r="BT17" s="399"/>
      <c r="BU17" s="399"/>
      <c r="BV17" s="399"/>
      <c r="BW17" s="399"/>
      <c r="BX17" s="399"/>
      <c r="BY17" s="399"/>
      <c r="BZ17" s="399"/>
      <c r="CA17" s="399"/>
      <c r="CB17" s="399"/>
      <c r="CC17" s="399"/>
      <c r="CD17" s="399"/>
      <c r="CE17" s="399"/>
      <c r="CF17" s="399"/>
      <c r="CG17" s="399"/>
      <c r="CH17" s="399"/>
      <c r="CI17" s="399"/>
      <c r="CJ17" s="399"/>
      <c r="CK17" s="399"/>
      <c r="CL17" s="399"/>
      <c r="CM17" s="399"/>
      <c r="CN17" s="399"/>
      <c r="CO17" s="399"/>
      <c r="CP17" s="399"/>
      <c r="CQ17" s="399"/>
      <c r="CR17" s="399"/>
      <c r="CS17" s="399"/>
    </row>
    <row r="18" spans="1:15" s="276" customFormat="1" ht="36.75" customHeight="1">
      <c r="A18" s="569" t="s">
        <v>136</v>
      </c>
      <c r="B18" s="570" t="s">
        <v>102</v>
      </c>
      <c r="C18" s="566" t="s">
        <v>238</v>
      </c>
      <c r="D18" s="647" t="s">
        <v>369</v>
      </c>
      <c r="E18" s="566" t="s">
        <v>372</v>
      </c>
      <c r="F18" s="534" t="s">
        <v>302</v>
      </c>
      <c r="G18" s="562" t="s">
        <v>321</v>
      </c>
      <c r="H18" s="563" t="s">
        <v>372</v>
      </c>
      <c r="I18" s="541" t="s">
        <v>252</v>
      </c>
      <c r="J18" s="528" t="s">
        <v>80</v>
      </c>
      <c r="K18" s="553" t="s">
        <v>80</v>
      </c>
      <c r="L18" s="275" t="s">
        <v>25</v>
      </c>
      <c r="M18" s="546" t="s">
        <v>80</v>
      </c>
      <c r="N18" s="555" t="s">
        <v>80</v>
      </c>
      <c r="O18" s="275" t="s">
        <v>25</v>
      </c>
    </row>
    <row r="19" spans="1:97" s="272" customFormat="1" ht="36.75" customHeight="1">
      <c r="A19" s="397" t="s">
        <v>139</v>
      </c>
      <c r="B19" s="298" t="s">
        <v>105</v>
      </c>
      <c r="C19" s="398" t="s">
        <v>211</v>
      </c>
      <c r="D19" s="526" t="s">
        <v>80</v>
      </c>
      <c r="E19" s="398" t="s">
        <v>80</v>
      </c>
      <c r="F19" s="536" t="s">
        <v>25</v>
      </c>
      <c r="G19" s="301" t="s">
        <v>80</v>
      </c>
      <c r="H19" s="564" t="s">
        <v>80</v>
      </c>
      <c r="I19" s="542" t="s">
        <v>25</v>
      </c>
      <c r="J19" s="625" t="s">
        <v>324</v>
      </c>
      <c r="K19" s="624" t="s">
        <v>327</v>
      </c>
      <c r="L19" s="299" t="s">
        <v>303</v>
      </c>
      <c r="M19" s="548" t="s">
        <v>326</v>
      </c>
      <c r="N19" s="557" t="s">
        <v>328</v>
      </c>
      <c r="O19" s="299" t="s">
        <v>304</v>
      </c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399"/>
      <c r="BD19" s="399"/>
      <c r="BE19" s="399"/>
      <c r="BF19" s="399"/>
      <c r="BG19" s="399"/>
      <c r="BH19" s="399"/>
      <c r="BI19" s="399"/>
      <c r="BJ19" s="399"/>
      <c r="BK19" s="399"/>
      <c r="BL19" s="399"/>
      <c r="BM19" s="399"/>
      <c r="BN19" s="399"/>
      <c r="BO19" s="399"/>
      <c r="BP19" s="399"/>
      <c r="BQ19" s="399"/>
      <c r="BR19" s="399"/>
      <c r="BS19" s="399"/>
      <c r="BT19" s="399"/>
      <c r="BU19" s="399"/>
      <c r="BV19" s="399"/>
      <c r="BW19" s="399"/>
      <c r="BX19" s="399"/>
      <c r="BY19" s="399"/>
      <c r="BZ19" s="399"/>
      <c r="CA19" s="399"/>
      <c r="CB19" s="399"/>
      <c r="CC19" s="399"/>
      <c r="CD19" s="399"/>
      <c r="CE19" s="399"/>
      <c r="CF19" s="399"/>
      <c r="CG19" s="399"/>
      <c r="CH19" s="399"/>
      <c r="CI19" s="399"/>
      <c r="CJ19" s="399"/>
      <c r="CK19" s="399"/>
      <c r="CL19" s="399"/>
      <c r="CM19" s="399"/>
      <c r="CN19" s="399"/>
      <c r="CO19" s="399"/>
      <c r="CP19" s="399"/>
      <c r="CQ19" s="399"/>
      <c r="CR19" s="399"/>
      <c r="CS19" s="399"/>
    </row>
    <row r="24" ht="13.5">
      <c r="O24" s="185"/>
    </row>
    <row r="29" spans="6:8" ht="22.5" customHeight="1">
      <c r="F29" s="186"/>
      <c r="G29" s="186"/>
      <c r="H29" s="186"/>
    </row>
    <row r="39" ht="22.5" customHeight="1"/>
  </sheetData>
  <sheetProtection/>
  <mergeCells count="4">
    <mergeCell ref="C1:O1"/>
    <mergeCell ref="C2:O2"/>
    <mergeCell ref="A6:B6"/>
    <mergeCell ref="D10:O10"/>
  </mergeCells>
  <printOptions/>
  <pageMargins left="0.7" right="0.7" top="0.75" bottom="0.75" header="0.3" footer="0.3"/>
  <pageSetup fitToHeight="1" fitToWidth="1" horizontalDpi="600" verticalDpi="600" orientation="portrait" paperSize="9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L14"/>
  <sheetViews>
    <sheetView zoomScalePageLayoutView="0" workbookViewId="0" topLeftCell="A4">
      <selection activeCell="F18" sqref="F18"/>
    </sheetView>
  </sheetViews>
  <sheetFormatPr defaultColWidth="8.796875" defaultRowHeight="14.25"/>
  <cols>
    <col min="1" max="1" width="21.3984375" style="5" customWidth="1"/>
    <col min="2" max="2" width="6.69921875" style="20" customWidth="1"/>
    <col min="3" max="3" width="7.59765625" style="1" customWidth="1"/>
    <col min="4" max="12" width="10.59765625" style="1" customWidth="1"/>
    <col min="13" max="16384" width="9" style="5" customWidth="1"/>
  </cols>
  <sheetData>
    <row r="1" ht="14.25">
      <c r="A1" s="3"/>
    </row>
    <row r="2" spans="1:12" ht="27">
      <c r="A2" s="3"/>
      <c r="C2" s="746" t="s">
        <v>26</v>
      </c>
      <c r="D2" s="746"/>
      <c r="E2" s="746"/>
      <c r="F2" s="746"/>
      <c r="G2" s="746"/>
      <c r="H2" s="746"/>
      <c r="I2" s="746"/>
      <c r="J2" s="746"/>
      <c r="K2" s="746"/>
      <c r="L2" s="746"/>
    </row>
    <row r="3" spans="1:12" ht="23.25" customHeight="1">
      <c r="A3" s="3"/>
      <c r="C3" s="747" t="s">
        <v>27</v>
      </c>
      <c r="D3" s="747"/>
      <c r="E3" s="747"/>
      <c r="F3" s="747"/>
      <c r="G3" s="747"/>
      <c r="H3" s="747"/>
      <c r="I3" s="747"/>
      <c r="J3" s="747"/>
      <c r="K3" s="747"/>
      <c r="L3" s="747"/>
    </row>
    <row r="4" spans="2:12" ht="14.25" customHeight="1">
      <c r="B4" s="6"/>
      <c r="F4" s="29"/>
      <c r="G4" s="29"/>
      <c r="H4" s="29"/>
      <c r="I4" s="11"/>
      <c r="J4" s="11"/>
      <c r="K4" s="11"/>
      <c r="L4" s="167"/>
    </row>
    <row r="5" spans="2:12" ht="15" customHeight="1">
      <c r="B5" s="6"/>
      <c r="F5" s="29"/>
      <c r="G5" s="29"/>
      <c r="H5" s="29"/>
      <c r="I5" s="11"/>
      <c r="J5" s="11"/>
      <c r="K5" s="11"/>
      <c r="L5" s="167"/>
    </row>
    <row r="6" spans="2:12" ht="15" customHeight="1">
      <c r="B6" s="6"/>
      <c r="F6" s="29"/>
      <c r="G6" s="29"/>
      <c r="H6" s="29"/>
      <c r="I6" s="11"/>
      <c r="J6" s="11"/>
      <c r="K6" s="11"/>
      <c r="L6" s="167"/>
    </row>
    <row r="7" spans="1:12" ht="19.5" customHeight="1">
      <c r="A7" s="748"/>
      <c r="B7" s="748"/>
      <c r="C7" s="748"/>
      <c r="D7" s="748"/>
      <c r="E7" s="748"/>
      <c r="F7" s="748"/>
      <c r="G7" s="748"/>
      <c r="H7" s="748"/>
      <c r="I7" s="748"/>
      <c r="J7" s="748"/>
      <c r="K7" s="748"/>
      <c r="L7" s="749"/>
    </row>
    <row r="8" spans="1:12" ht="16.5" customHeight="1">
      <c r="A8" s="181" t="s">
        <v>39</v>
      </c>
      <c r="B8" s="169"/>
      <c r="C8"/>
      <c r="D8"/>
      <c r="E8"/>
      <c r="F8" s="3"/>
      <c r="G8" s="3"/>
      <c r="H8" s="3"/>
      <c r="I8" s="3"/>
      <c r="J8" s="3"/>
      <c r="K8" s="3"/>
      <c r="L8" s="3"/>
    </row>
    <row r="9" spans="1:12" ht="24.75" customHeight="1">
      <c r="A9" s="743" t="s">
        <v>0</v>
      </c>
      <c r="B9" s="750"/>
      <c r="C9" s="573" t="s">
        <v>1</v>
      </c>
      <c r="D9" s="403" t="s">
        <v>281</v>
      </c>
      <c r="E9" s="254" t="s">
        <v>282</v>
      </c>
      <c r="F9" s="575" t="s">
        <v>305</v>
      </c>
      <c r="G9" s="571" t="s">
        <v>281</v>
      </c>
      <c r="H9" s="571" t="s">
        <v>282</v>
      </c>
      <c r="I9" s="572" t="s">
        <v>306</v>
      </c>
      <c r="J9" s="405" t="s">
        <v>281</v>
      </c>
      <c r="K9" s="269" t="s">
        <v>282</v>
      </c>
      <c r="L9" s="575" t="s">
        <v>307</v>
      </c>
    </row>
    <row r="10" spans="1:12" s="22" customFormat="1" ht="54.75" customHeight="1">
      <c r="A10" s="313" t="s">
        <v>130</v>
      </c>
      <c r="B10" s="314" t="s">
        <v>118</v>
      </c>
      <c r="C10" s="574" t="s">
        <v>208</v>
      </c>
      <c r="D10" s="688">
        <v>45405</v>
      </c>
      <c r="E10" s="689">
        <v>45413</v>
      </c>
      <c r="F10" s="576" t="s">
        <v>209</v>
      </c>
      <c r="G10" s="316" t="s">
        <v>395</v>
      </c>
      <c r="H10" s="315" t="s">
        <v>358</v>
      </c>
      <c r="I10" s="317" t="s">
        <v>186</v>
      </c>
      <c r="J10" s="578" t="s">
        <v>360</v>
      </c>
      <c r="K10" s="315" t="s">
        <v>319</v>
      </c>
      <c r="L10" s="576" t="s">
        <v>182</v>
      </c>
    </row>
    <row r="11" spans="1:12" s="22" customFormat="1" ht="54.75" customHeight="1">
      <c r="A11" s="690" t="s">
        <v>127</v>
      </c>
      <c r="B11" s="691" t="s">
        <v>119</v>
      </c>
      <c r="C11" s="692" t="s">
        <v>210</v>
      </c>
      <c r="D11" s="751" t="s">
        <v>396</v>
      </c>
      <c r="E11" s="752"/>
      <c r="F11" s="752"/>
      <c r="G11" s="752"/>
      <c r="H11" s="752"/>
      <c r="I11" s="752"/>
      <c r="J11" s="752"/>
      <c r="K11" s="752"/>
      <c r="L11" s="753"/>
    </row>
    <row r="12" spans="1:12" s="22" customFormat="1" ht="54.75" customHeight="1">
      <c r="A12" s="313" t="s">
        <v>132</v>
      </c>
      <c r="B12" s="314" t="s">
        <v>118</v>
      </c>
      <c r="C12" s="574" t="s">
        <v>208</v>
      </c>
      <c r="D12" s="636" t="s">
        <v>344</v>
      </c>
      <c r="E12" s="637" t="s">
        <v>357</v>
      </c>
      <c r="F12" s="576" t="s">
        <v>263</v>
      </c>
      <c r="G12" s="316" t="s">
        <v>344</v>
      </c>
      <c r="H12" s="315" t="s">
        <v>357</v>
      </c>
      <c r="I12" s="317" t="s">
        <v>230</v>
      </c>
      <c r="J12" s="578" t="s">
        <v>319</v>
      </c>
      <c r="K12" s="315" t="s">
        <v>330</v>
      </c>
      <c r="L12" s="576" t="s">
        <v>225</v>
      </c>
    </row>
    <row r="13" spans="1:12" s="22" customFormat="1" ht="54.75" customHeight="1">
      <c r="A13" s="354" t="s">
        <v>129</v>
      </c>
      <c r="B13" s="318" t="s">
        <v>119</v>
      </c>
      <c r="C13" s="319" t="s">
        <v>264</v>
      </c>
      <c r="D13" s="660" t="s">
        <v>363</v>
      </c>
      <c r="E13" s="661" t="s">
        <v>329</v>
      </c>
      <c r="F13" s="321" t="s">
        <v>228</v>
      </c>
      <c r="G13" s="322" t="s">
        <v>344</v>
      </c>
      <c r="H13" s="320" t="s">
        <v>357</v>
      </c>
      <c r="I13" s="577" t="s">
        <v>230</v>
      </c>
      <c r="J13" s="579" t="s">
        <v>358</v>
      </c>
      <c r="K13" s="320" t="s">
        <v>359</v>
      </c>
      <c r="L13" s="321" t="s">
        <v>265</v>
      </c>
    </row>
    <row r="14" ht="14.25">
      <c r="A14" s="3"/>
    </row>
  </sheetData>
  <sheetProtection/>
  <mergeCells count="5">
    <mergeCell ref="C2:L2"/>
    <mergeCell ref="C3:L3"/>
    <mergeCell ref="A7:L7"/>
    <mergeCell ref="A9:B9"/>
    <mergeCell ref="D11:L11"/>
  </mergeCells>
  <printOptions/>
  <pageMargins left="0.7480314960629921" right="0.7874015748031497" top="0.5905511811023623" bottom="0.1968503937007874" header="0.1968503937007874" footer="0.3937007874015748"/>
  <pageSetup fitToHeight="1" fitToWidth="1" horizontalDpi="600" verticalDpi="600"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3"/>
  <sheetViews>
    <sheetView workbookViewId="0" topLeftCell="A1">
      <selection activeCell="H16" sqref="H16"/>
    </sheetView>
  </sheetViews>
  <sheetFormatPr defaultColWidth="8.796875" defaultRowHeight="14.25"/>
  <cols>
    <col min="1" max="1" width="22.8984375" style="3" customWidth="1"/>
    <col min="2" max="2" width="6.8984375" style="6" customWidth="1"/>
    <col min="3" max="5" width="11.09765625" style="1" customWidth="1"/>
    <col min="6" max="15" width="11.59765625" style="1" customWidth="1"/>
    <col min="16" max="16384" width="9" style="5" customWidth="1"/>
  </cols>
  <sheetData>
    <row r="1" spans="1:15" ht="34.5" customHeight="1">
      <c r="A1"/>
      <c r="C1" s="165"/>
      <c r="D1" s="165"/>
      <c r="E1" s="165"/>
      <c r="F1" s="735"/>
      <c r="G1" s="735"/>
      <c r="H1" s="735"/>
      <c r="I1" s="735"/>
      <c r="J1" s="735"/>
      <c r="K1" s="735"/>
      <c r="L1" s="735"/>
      <c r="M1" s="735"/>
      <c r="N1" s="735"/>
      <c r="O1" s="735"/>
    </row>
    <row r="2" spans="6:15" ht="19.5" customHeight="1">
      <c r="F2" s="736"/>
      <c r="G2" s="736"/>
      <c r="H2" s="736"/>
      <c r="I2" s="736"/>
      <c r="J2" s="736"/>
      <c r="K2" s="736"/>
      <c r="L2" s="736"/>
      <c r="M2" s="736"/>
      <c r="N2" s="736"/>
      <c r="O2" s="736"/>
    </row>
    <row r="3" spans="6:15" ht="14.25">
      <c r="F3" s="36"/>
      <c r="G3" s="36"/>
      <c r="H3" s="36"/>
      <c r="I3" s="14"/>
      <c r="J3" s="14"/>
      <c r="K3" s="14"/>
      <c r="L3" s="5"/>
      <c r="M3" s="5"/>
      <c r="N3" s="5"/>
      <c r="O3" s="166"/>
    </row>
    <row r="4" spans="6:15" ht="14.25">
      <c r="F4" s="29"/>
      <c r="G4" s="29"/>
      <c r="H4" s="29"/>
      <c r="I4" s="11"/>
      <c r="J4" s="11"/>
      <c r="K4" s="11"/>
      <c r="L4" s="3"/>
      <c r="M4" s="3"/>
      <c r="N4" s="3"/>
      <c r="O4" s="167"/>
    </row>
    <row r="5" spans="1:16" ht="16.5" customHeight="1">
      <c r="A5" s="168"/>
      <c r="B5" s="169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5" ht="18.7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</row>
    <row r="7" spans="1:16" ht="16.5" customHeight="1">
      <c r="A7" s="7" t="s">
        <v>35</v>
      </c>
      <c r="B7" s="235"/>
      <c r="C7" s="13"/>
      <c r="D7" s="13"/>
      <c r="E7" s="13"/>
      <c r="F7" s="13"/>
      <c r="G7" s="13"/>
      <c r="H7" s="13"/>
      <c r="I7" s="13"/>
      <c r="J7" s="13"/>
      <c r="K7" s="13"/>
      <c r="L7" s="270"/>
      <c r="M7" s="270"/>
      <c r="N7" s="270"/>
      <c r="O7" s="13"/>
      <c r="P7" s="1"/>
    </row>
    <row r="8" spans="1:15" ht="19.5" customHeight="1">
      <c r="A8" s="743" t="s">
        <v>0</v>
      </c>
      <c r="B8" s="744"/>
      <c r="C8" s="254" t="s">
        <v>1</v>
      </c>
      <c r="D8" s="254" t="s">
        <v>281</v>
      </c>
      <c r="E8" s="573" t="s">
        <v>282</v>
      </c>
      <c r="F8" s="590" t="s">
        <v>308</v>
      </c>
      <c r="G8" s="404" t="s">
        <v>281</v>
      </c>
      <c r="H8" s="404" t="s">
        <v>282</v>
      </c>
      <c r="I8" s="442" t="s">
        <v>309</v>
      </c>
      <c r="J8" s="403" t="s">
        <v>281</v>
      </c>
      <c r="K8" s="254" t="s">
        <v>282</v>
      </c>
      <c r="L8" s="590" t="s">
        <v>310</v>
      </c>
      <c r="M8" s="442" t="s">
        <v>281</v>
      </c>
      <c r="N8" s="573" t="s">
        <v>282</v>
      </c>
      <c r="O8" s="590" t="s">
        <v>311</v>
      </c>
    </row>
    <row r="9" spans="1:15" s="362" customFormat="1" ht="40.5" customHeight="1">
      <c r="A9" s="357" t="s">
        <v>153</v>
      </c>
      <c r="B9" s="358" t="s">
        <v>120</v>
      </c>
      <c r="C9" s="358" t="s">
        <v>175</v>
      </c>
      <c r="D9" s="652" t="s">
        <v>317</v>
      </c>
      <c r="E9" s="653" t="s">
        <v>319</v>
      </c>
      <c r="F9" s="361" t="s">
        <v>266</v>
      </c>
      <c r="G9" s="359" t="s">
        <v>344</v>
      </c>
      <c r="H9" s="359" t="s">
        <v>319</v>
      </c>
      <c r="I9" s="582" t="s">
        <v>169</v>
      </c>
      <c r="J9" s="602" t="s">
        <v>124</v>
      </c>
      <c r="K9" s="611" t="s">
        <v>124</v>
      </c>
      <c r="L9" s="361" t="s">
        <v>25</v>
      </c>
      <c r="M9" s="582" t="s">
        <v>124</v>
      </c>
      <c r="N9" s="360" t="s">
        <v>124</v>
      </c>
      <c r="O9" s="361" t="s">
        <v>25</v>
      </c>
    </row>
    <row r="10" spans="1:15" s="368" customFormat="1" ht="40.5" customHeight="1">
      <c r="A10" s="363" t="s">
        <v>125</v>
      </c>
      <c r="B10" s="364" t="s">
        <v>121</v>
      </c>
      <c r="C10" s="365" t="s">
        <v>175</v>
      </c>
      <c r="D10" s="638" t="s">
        <v>317</v>
      </c>
      <c r="E10" s="639" t="s">
        <v>319</v>
      </c>
      <c r="F10" s="593" t="s">
        <v>267</v>
      </c>
      <c r="G10" s="580" t="s">
        <v>360</v>
      </c>
      <c r="H10" s="580" t="s">
        <v>319</v>
      </c>
      <c r="I10" s="583" t="s">
        <v>202</v>
      </c>
      <c r="J10" s="603" t="s">
        <v>124</v>
      </c>
      <c r="K10" s="612" t="s">
        <v>124</v>
      </c>
      <c r="L10" s="367" t="s">
        <v>25</v>
      </c>
      <c r="M10" s="583" t="s">
        <v>124</v>
      </c>
      <c r="N10" s="366" t="s">
        <v>124</v>
      </c>
      <c r="O10" s="367" t="s">
        <v>25</v>
      </c>
    </row>
    <row r="11" spans="1:15" s="362" customFormat="1" ht="40.5" customHeight="1">
      <c r="A11" s="369" t="s">
        <v>145</v>
      </c>
      <c r="B11" s="370" t="s">
        <v>122</v>
      </c>
      <c r="C11" s="370" t="s">
        <v>268</v>
      </c>
      <c r="D11" s="650" t="s">
        <v>363</v>
      </c>
      <c r="E11" s="651" t="s">
        <v>363</v>
      </c>
      <c r="F11" s="594" t="s">
        <v>202</v>
      </c>
      <c r="G11" s="372" t="s">
        <v>317</v>
      </c>
      <c r="H11" s="372" t="s">
        <v>319</v>
      </c>
      <c r="I11" s="584" t="s">
        <v>269</v>
      </c>
      <c r="J11" s="604" t="s">
        <v>124</v>
      </c>
      <c r="K11" s="371" t="s">
        <v>124</v>
      </c>
      <c r="L11" s="594" t="s">
        <v>25</v>
      </c>
      <c r="M11" s="584" t="s">
        <v>124</v>
      </c>
      <c r="N11" s="373" t="s">
        <v>124</v>
      </c>
      <c r="O11" s="374" t="s">
        <v>25</v>
      </c>
    </row>
    <row r="12" spans="1:16" s="368" customFormat="1" ht="40.5" customHeight="1">
      <c r="A12" s="375" t="s">
        <v>139</v>
      </c>
      <c r="B12" s="376" t="s">
        <v>123</v>
      </c>
      <c r="C12" s="377" t="s">
        <v>175</v>
      </c>
      <c r="D12" s="377" t="s">
        <v>124</v>
      </c>
      <c r="E12" s="591" t="s">
        <v>124</v>
      </c>
      <c r="F12" s="595" t="s">
        <v>25</v>
      </c>
      <c r="G12" s="379" t="s">
        <v>124</v>
      </c>
      <c r="H12" s="379" t="s">
        <v>124</v>
      </c>
      <c r="I12" s="585" t="s">
        <v>25</v>
      </c>
      <c r="J12" s="605" t="s">
        <v>317</v>
      </c>
      <c r="K12" s="378" t="s">
        <v>319</v>
      </c>
      <c r="L12" s="381" t="s">
        <v>203</v>
      </c>
      <c r="M12" s="600" t="s">
        <v>317</v>
      </c>
      <c r="N12" s="380" t="s">
        <v>319</v>
      </c>
      <c r="O12" s="381" t="s">
        <v>202</v>
      </c>
      <c r="P12" s="362"/>
    </row>
    <row r="13" spans="1:15" s="22" customFormat="1" ht="40.5" customHeight="1">
      <c r="A13" s="352" t="s">
        <v>125</v>
      </c>
      <c r="B13" s="323" t="s">
        <v>120</v>
      </c>
      <c r="C13" s="323" t="s">
        <v>211</v>
      </c>
      <c r="D13" s="655" t="s">
        <v>319</v>
      </c>
      <c r="E13" s="656" t="s">
        <v>318</v>
      </c>
      <c r="F13" s="326" t="s">
        <v>312</v>
      </c>
      <c r="G13" s="324" t="s">
        <v>329</v>
      </c>
      <c r="H13" s="324" t="s">
        <v>318</v>
      </c>
      <c r="I13" s="586" t="s">
        <v>204</v>
      </c>
      <c r="J13" s="606" t="s">
        <v>124</v>
      </c>
      <c r="K13" s="613" t="s">
        <v>124</v>
      </c>
      <c r="L13" s="326" t="s">
        <v>25</v>
      </c>
      <c r="M13" s="586" t="s">
        <v>124</v>
      </c>
      <c r="N13" s="325" t="s">
        <v>124</v>
      </c>
      <c r="O13" s="326" t="s">
        <v>25</v>
      </c>
    </row>
    <row r="14" spans="1:15" ht="40.5" customHeight="1">
      <c r="A14" s="391" t="s">
        <v>153</v>
      </c>
      <c r="B14" s="392" t="s">
        <v>133</v>
      </c>
      <c r="C14" s="392" t="s">
        <v>211</v>
      </c>
      <c r="D14" s="658" t="s">
        <v>319</v>
      </c>
      <c r="E14" s="657" t="s">
        <v>330</v>
      </c>
      <c r="F14" s="596" t="s">
        <v>313</v>
      </c>
      <c r="G14" s="581" t="s">
        <v>329</v>
      </c>
      <c r="H14" s="581" t="s">
        <v>318</v>
      </c>
      <c r="I14" s="599" t="s">
        <v>251</v>
      </c>
      <c r="J14" s="610" t="s">
        <v>124</v>
      </c>
      <c r="K14" s="614" t="s">
        <v>124</v>
      </c>
      <c r="L14" s="607" t="s">
        <v>25</v>
      </c>
      <c r="M14" s="589" t="s">
        <v>124</v>
      </c>
      <c r="N14" s="589" t="s">
        <v>124</v>
      </c>
      <c r="O14" s="393" t="s">
        <v>25</v>
      </c>
    </row>
    <row r="15" spans="1:15" ht="40.5" customHeight="1">
      <c r="A15" s="327" t="s">
        <v>145</v>
      </c>
      <c r="B15" s="328" t="s">
        <v>122</v>
      </c>
      <c r="C15" s="328" t="s">
        <v>373</v>
      </c>
      <c r="D15" s="654" t="s">
        <v>363</v>
      </c>
      <c r="E15" s="659" t="s">
        <v>318</v>
      </c>
      <c r="F15" s="597" t="s">
        <v>251</v>
      </c>
      <c r="G15" s="330" t="s">
        <v>319</v>
      </c>
      <c r="H15" s="330" t="s">
        <v>318</v>
      </c>
      <c r="I15" s="587" t="s">
        <v>204</v>
      </c>
      <c r="J15" s="608" t="s">
        <v>124</v>
      </c>
      <c r="K15" s="329" t="s">
        <v>124</v>
      </c>
      <c r="L15" s="597" t="s">
        <v>25</v>
      </c>
      <c r="M15" s="587" t="s">
        <v>124</v>
      </c>
      <c r="N15" s="331" t="s">
        <v>124</v>
      </c>
      <c r="O15" s="332" t="s">
        <v>25</v>
      </c>
    </row>
    <row r="16" spans="1:16" s="22" customFormat="1" ht="40.5" customHeight="1">
      <c r="A16" s="355" t="s">
        <v>160</v>
      </c>
      <c r="B16" s="31" t="s">
        <v>123</v>
      </c>
      <c r="C16" s="356" t="s">
        <v>314</v>
      </c>
      <c r="D16" s="356" t="s">
        <v>124</v>
      </c>
      <c r="E16" s="592" t="s">
        <v>124</v>
      </c>
      <c r="F16" s="598" t="s">
        <v>25</v>
      </c>
      <c r="G16" s="334" t="s">
        <v>124</v>
      </c>
      <c r="H16" s="334" t="s">
        <v>124</v>
      </c>
      <c r="I16" s="588" t="s">
        <v>25</v>
      </c>
      <c r="J16" s="609" t="s">
        <v>329</v>
      </c>
      <c r="K16" s="333" t="s">
        <v>330</v>
      </c>
      <c r="L16" s="336" t="s">
        <v>252</v>
      </c>
      <c r="M16" s="601" t="s">
        <v>329</v>
      </c>
      <c r="N16" s="335" t="s">
        <v>318</v>
      </c>
      <c r="O16" s="336" t="s">
        <v>251</v>
      </c>
      <c r="P16" s="5"/>
    </row>
    <row r="17" spans="1:15" ht="1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9" spans="1:15" ht="14.25">
      <c r="A19" s="171"/>
      <c r="B19" s="172"/>
      <c r="C19" s="173"/>
      <c r="D19" s="173"/>
      <c r="E19" s="173"/>
      <c r="F19" s="174"/>
      <c r="G19" s="174"/>
      <c r="H19" s="174"/>
      <c r="I19" s="174"/>
      <c r="J19" s="174"/>
      <c r="K19" s="174"/>
      <c r="L19" s="174"/>
      <c r="M19" s="174"/>
      <c r="N19" s="174"/>
      <c r="O19" s="174"/>
    </row>
    <row r="20" spans="1:15" s="340" customFormat="1" ht="12.75" customHeight="1">
      <c r="A20" s="337"/>
      <c r="B20" s="338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</row>
    <row r="21" spans="1:15" s="16" customFormat="1" ht="12.75" customHeight="1">
      <c r="A21" s="341"/>
      <c r="B21" s="342"/>
      <c r="C21" s="342"/>
      <c r="D21" s="342"/>
      <c r="E21" s="342"/>
      <c r="F21" s="343"/>
      <c r="G21" s="343"/>
      <c r="H21" s="343"/>
      <c r="I21" s="343"/>
      <c r="J21" s="343"/>
      <c r="K21" s="343"/>
      <c r="L21" s="343"/>
      <c r="M21" s="343"/>
      <c r="N21" s="343"/>
      <c r="O21" s="343"/>
    </row>
    <row r="22" spans="1:15" s="16" customFormat="1" ht="12.75" customHeight="1">
      <c r="A22" s="344"/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</row>
    <row r="23" spans="1:15" s="340" customFormat="1" ht="12.75" customHeight="1">
      <c r="A23" s="12"/>
      <c r="B23" s="26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</sheetData>
  <sheetProtection scenarios="1"/>
  <mergeCells count="3">
    <mergeCell ref="F1:O1"/>
    <mergeCell ref="F2:O2"/>
    <mergeCell ref="A8:B8"/>
  </mergeCells>
  <printOptions/>
  <pageMargins left="0.5905511811023623" right="0.3937007874015748" top="0.35433070866141736" bottom="0.1968503937007874" header="0.31496062992125984" footer="0.2362204724409449"/>
  <pageSetup fitToHeight="1" fitToWidth="1" horizontalDpi="600" verticalDpi="600" orientation="portrait" paperSize="9" scale="52" r:id="rId2"/>
  <colBreaks count="1" manualBreakCount="1">
    <brk id="15" max="51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"/>
  <sheetViews>
    <sheetView zoomScale="80" zoomScaleNormal="80" zoomScalePageLayoutView="0" workbookViewId="0" topLeftCell="A1">
      <selection activeCell="E11" sqref="E11"/>
    </sheetView>
  </sheetViews>
  <sheetFormatPr defaultColWidth="8.796875" defaultRowHeight="14.25"/>
  <cols>
    <col min="1" max="1" width="23.69921875" style="190" customWidth="1"/>
    <col min="2" max="2" width="10.59765625" style="191" customWidth="1"/>
    <col min="3" max="3" width="11.3984375" style="192" customWidth="1"/>
    <col min="4" max="9" width="10.59765625" style="192" customWidth="1"/>
    <col min="10" max="16384" width="9" style="189" customWidth="1"/>
  </cols>
  <sheetData>
    <row r="1" spans="1:9" ht="39.75" customHeight="1">
      <c r="A1" s="754" t="s">
        <v>8</v>
      </c>
      <c r="B1" s="754"/>
      <c r="C1" s="754"/>
      <c r="D1" s="754"/>
      <c r="E1" s="754"/>
      <c r="F1" s="754"/>
      <c r="G1" s="754"/>
      <c r="H1" s="754"/>
      <c r="I1" s="754"/>
    </row>
    <row r="2" spans="1:9" ht="24.75" customHeight="1">
      <c r="A2" s="755" t="s">
        <v>29</v>
      </c>
      <c r="B2" s="755"/>
      <c r="C2" s="755"/>
      <c r="D2" s="755"/>
      <c r="E2" s="755"/>
      <c r="F2" s="755"/>
      <c r="G2" s="755"/>
      <c r="H2" s="755"/>
      <c r="I2" s="755"/>
    </row>
    <row r="3" spans="6:8" ht="24" customHeight="1">
      <c r="F3" s="193"/>
      <c r="G3" s="193"/>
      <c r="H3" s="193"/>
    </row>
    <row r="5" spans="1:10" ht="16.5" customHeight="1">
      <c r="A5" s="194"/>
      <c r="B5" s="195"/>
      <c r="C5" s="194"/>
      <c r="D5" s="194"/>
      <c r="E5" s="194"/>
      <c r="F5" s="194"/>
      <c r="G5" s="194"/>
      <c r="H5" s="194"/>
      <c r="I5" s="194"/>
      <c r="J5" s="194"/>
    </row>
    <row r="6" spans="1:9" ht="18.75" customHeight="1">
      <c r="A6" s="196"/>
      <c r="B6" s="196"/>
      <c r="C6" s="196"/>
      <c r="D6" s="196"/>
      <c r="E6" s="196"/>
      <c r="F6" s="196"/>
      <c r="G6" s="196"/>
      <c r="H6" s="196"/>
      <c r="I6" s="196"/>
    </row>
    <row r="7" spans="1:10" ht="22.5" customHeight="1">
      <c r="A7" s="197" t="s">
        <v>100</v>
      </c>
      <c r="B7" s="198"/>
      <c r="C7" s="199"/>
      <c r="D7" s="199"/>
      <c r="E7" s="199"/>
      <c r="F7" s="199"/>
      <c r="G7" s="199"/>
      <c r="H7" s="199"/>
      <c r="I7" s="199"/>
      <c r="J7" s="192"/>
    </row>
    <row r="8" spans="1:9" ht="26.25" customHeight="1">
      <c r="A8" s="756" t="s">
        <v>19</v>
      </c>
      <c r="B8" s="757"/>
      <c r="C8" s="200" t="s">
        <v>20</v>
      </c>
      <c r="D8" s="615" t="s">
        <v>281</v>
      </c>
      <c r="E8" s="616" t="s">
        <v>282</v>
      </c>
      <c r="F8" s="620" t="s">
        <v>7</v>
      </c>
      <c r="G8" s="621" t="s">
        <v>281</v>
      </c>
      <c r="H8" s="622" t="s">
        <v>282</v>
      </c>
      <c r="I8" s="623" t="s">
        <v>6</v>
      </c>
    </row>
    <row r="9" spans="1:9" s="212" customFormat="1" ht="69.75" customHeight="1">
      <c r="A9" s="386" t="s">
        <v>150</v>
      </c>
      <c r="B9" s="387" t="s">
        <v>101</v>
      </c>
      <c r="C9" s="388" t="s">
        <v>247</v>
      </c>
      <c r="D9" s="665" t="s">
        <v>360</v>
      </c>
      <c r="E9" s="666" t="s">
        <v>346</v>
      </c>
      <c r="F9" s="617" t="s">
        <v>248</v>
      </c>
      <c r="G9" s="618" t="s">
        <v>344</v>
      </c>
      <c r="H9" s="619" t="s">
        <v>346</v>
      </c>
      <c r="I9" s="211" t="s">
        <v>249</v>
      </c>
    </row>
    <row r="10" spans="1:9" s="674" customFormat="1" ht="69.75" customHeight="1">
      <c r="A10" s="667" t="s">
        <v>382</v>
      </c>
      <c r="B10" s="668" t="s">
        <v>384</v>
      </c>
      <c r="C10" s="669" t="s">
        <v>383</v>
      </c>
      <c r="D10" s="675" t="s">
        <v>346</v>
      </c>
      <c r="E10" s="676" t="s">
        <v>330</v>
      </c>
      <c r="F10" s="670" t="s">
        <v>315</v>
      </c>
      <c r="G10" s="671" t="s">
        <v>349</v>
      </c>
      <c r="H10" s="672" t="s">
        <v>318</v>
      </c>
      <c r="I10" s="673" t="s">
        <v>316</v>
      </c>
    </row>
  </sheetData>
  <sheetProtection/>
  <mergeCells count="3">
    <mergeCell ref="A1:I1"/>
    <mergeCell ref="A2:I2"/>
    <mergeCell ref="A8:B8"/>
  </mergeCells>
  <printOptions/>
  <pageMargins left="0.7" right="0.7" top="0.75" bottom="0.75" header="0.3" footer="0.3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SINO1006</cp:lastModifiedBy>
  <cp:lastPrinted>2024-03-27T09:29:28Z</cp:lastPrinted>
  <dcterms:created xsi:type="dcterms:W3CDTF">2000-01-10T02:46:04Z</dcterms:created>
  <dcterms:modified xsi:type="dcterms:W3CDTF">2024-04-15T07:37:16Z</dcterms:modified>
  <cp:category/>
  <cp:version/>
  <cp:contentType/>
  <cp:contentStatus/>
</cp:coreProperties>
</file>